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hidePivotFieldList="1" defaultThemeVersion="166925"/>
  <mc:AlternateContent xmlns:mc="http://schemas.openxmlformats.org/markup-compatibility/2006">
    <mc:Choice Requires="x15">
      <x15ac:absPath xmlns:x15ac="http://schemas.microsoft.com/office/spreadsheetml/2010/11/ac" url="/Users/veronicamagdalena/Desktop/Call Teams y SC/Subido Ruta Azul/"/>
    </mc:Choice>
  </mc:AlternateContent>
  <xr:revisionPtr revIDLastSave="0" documentId="13_ncr:1_{99F1436C-9DF0-0143-AA37-07560C0EA572}" xr6:coauthVersionLast="47" xr6:coauthVersionMax="47" xr10:uidLastSave="{00000000-0000-0000-0000-000000000000}"/>
  <bookViews>
    <workbookView xWindow="0" yWindow="500" windowWidth="28800" windowHeight="16420" xr2:uid="{C052BFF7-554C-4D93-B3A9-2489388C2C0A}"/>
  </bookViews>
  <sheets>
    <sheet name="Directions" sheetId="2" r:id="rId1"/>
    <sheet name="1. Eligible costs" sheetId="3" r:id="rId2"/>
    <sheet name="2. Financial details" sheetId="1" r:id="rId3"/>
    <sheet name="3. Funding Requested" sheetId="9" r:id="rId4"/>
    <sheet name="4. Calculation Memory" sheetId="6" r:id="rId5"/>
    <sheet name="5. Amount category" sheetId="10" state="hidden" r:id="rId6"/>
    <sheet name="Lists" sheetId="5" state="hidden" r:id="rId7"/>
  </sheets>
  <definedNames>
    <definedName name="_xlnm._FilterDatabase" localSheetId="2" hidden="1">'2. Financial details'!$B$30:$E$80</definedName>
    <definedName name="M1_2_A_Trigger_Sustainability_Actions_to_Respond_to_the_Climate_Emergency">Lists!$N$3:$N$29</definedName>
    <definedName name="M1_2_B_Promote_the_transformation_of_cities_and_communities_to_make_them_more_sustainable_inclusive_and_prosperous">Lists!$O$3:$O$12</definedName>
    <definedName name="M1_2_C_Transform_and_empower_companies_towards_digitalization_the_creation_of_shared_value_and_responsible_innovation">Lists!$P$3:$P$16</definedName>
    <definedName name="M1_2_D_Promote_environments_for_human_flourishing">Lists!$Q$3:$Q$11</definedName>
    <definedName name="M1_2_E_Construction_of_a_new_social_contract">Lists!$R$3:$R$10</definedName>
    <definedName name="M1_A_Trigger_Sustainability_Actions_to_Respond_to_the_Climate_Emergency">#REF!</definedName>
    <definedName name="M1_A_Triggering_Sustainability_Actions_to_Respond_to_Climate_Change">Lists!$N$3:$N$27</definedName>
    <definedName name="M1_B_Changing_the_Cities_Paradigm_towards_Sustainable_Communities_with_a_Regenerative_and_Inclusive_Culture">Lists!$O$3:$O$10</definedName>
    <definedName name="M1_B_Promote_the_transformation_of_cities_and_communities_to_make_them_more_sustainable_inclusive_and_prosperous">#REF!</definedName>
    <definedName name="M1_C_Transform_and_empower_companies_towards_digitalization_the_creation_of_shared_value_and_responsible_innovation">#REF!</definedName>
    <definedName name="M1_C_Transforming_the_Company_towards_responsible_innovation_and_shared_value_creation">Lists!$P$3:$P$12</definedName>
    <definedName name="M1_D_Promote_environments_for_human_flourishing">#REF!</definedName>
    <definedName name="M1_D_Promoting_Human_flourishing_Environments">Lists!$Q$3:$Q$11</definedName>
    <definedName name="M1_E_Construction_of_a_new_social_contract">#REF!</definedName>
    <definedName name="M1_E_The_New_Social_Contract_Construction">Lists!$R$3:$R$11</definedName>
    <definedName name="M2_3_C1_Elevate_learning_outcomes_by_transforming_teaching_and_learning_to_be_engaging_and_motivating_using_active_learning_strategies_and_emerging_technologies">Lists!$S$3:$S$6</definedName>
    <definedName name="M2_3_C2_Design_effective_competency_based_education_and_lifelong_learning_systems_to_elevate_learning_outcomes">Lists!$T$3:$T$6</definedName>
    <definedName name="M2_3_C3_Design_advanced_materials_for_different_applications_to_be_net_zero_emission_and_zero_carbon_footprint">Lists!$U$3:$U$6</definedName>
    <definedName name="M2_3_C4_Creation_and_development_of_high_tech_manufacturing_processes_to_accelerate_and_rapidly_scale_up_the_production_of_advanced_materials_with_minimum_impact_in_the_environment">Lists!$V$3:$V$5</definedName>
    <definedName name="M2_3_C5_Develop_novel_drugs_foods_advanced_therapies_strategies_and_policies_for_early_detection_prevention_and_reduction_of_prevalence_of_metabolic_disease_and_obesity_in_children">Lists!$W$3:$W$6</definedName>
    <definedName name="M2_3_C6_Reduce_the_prevalence_of_excess_weight_and_obesity_in_early_childhood">Lists!$X$3:$X$6</definedName>
    <definedName name="M2_3_C7_Propose_public_policy_and_entrepreneurship_to_combat_excess_weight_and_obesity">Lists!$Y$3:$Y$6</definedName>
    <definedName name="Modality1_DiscoveryGrants_A_Triggering_Sustainability_Actions_to_Respond_to_Climate_Change">#REF!</definedName>
    <definedName name="SG_T1_Special_category_Synergy_Grants">Lists!$Z$3:$Z$5</definedName>
    <definedName name="Sustainable_Mobility_Challenge">Lists!$AG$2:$AG$4</definedName>
    <definedName name="Waste_Challenge">Lists!$AF$2:$AF$5</definedName>
    <definedName name="Water_Challenge">Lists!$AE$2:$AE$5</definedName>
  </definedNames>
  <calcPr calcId="191028"/>
  <pivotCaches>
    <pivotCache cacheId="27" r:id="rId8"/>
    <pivotCache cacheId="28"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4" i="5" l="1"/>
  <c r="C22" i="1" l="1"/>
  <c r="C25" i="1"/>
  <c r="C24" i="1"/>
  <c r="C23" i="1"/>
  <c r="E19" i="6"/>
  <c r="E10" i="6"/>
  <c r="F230" i="1"/>
  <c r="F227" i="1"/>
  <c r="F226" i="1"/>
  <c r="F222" i="1"/>
  <c r="F218" i="1"/>
  <c r="F215" i="1"/>
  <c r="F214" i="1"/>
  <c r="F210" i="1"/>
  <c r="F207" i="1"/>
  <c r="F206" i="1"/>
  <c r="F202" i="1"/>
  <c r="F199" i="1"/>
  <c r="F198" i="1"/>
  <c r="F195" i="1"/>
  <c r="F194" i="1"/>
  <c r="F191" i="1"/>
  <c r="F190" i="1"/>
  <c r="F187" i="1"/>
  <c r="F186" i="1"/>
  <c r="F183" i="1"/>
  <c r="F182" i="1"/>
  <c r="F179" i="1"/>
  <c r="F178" i="1"/>
  <c r="F175" i="1"/>
  <c r="F174" i="1"/>
  <c r="F171" i="1"/>
  <c r="F170" i="1"/>
  <c r="F167" i="1"/>
  <c r="F166" i="1"/>
  <c r="F163" i="1"/>
  <c r="F162" i="1"/>
  <c r="F159" i="1"/>
  <c r="F158" i="1"/>
  <c r="F155" i="1"/>
  <c r="F154" i="1"/>
  <c r="F151" i="1"/>
  <c r="F150" i="1"/>
  <c r="F147" i="1"/>
  <c r="F146" i="1"/>
  <c r="F143" i="1"/>
  <c r="F142" i="1"/>
  <c r="F139" i="1"/>
  <c r="F138" i="1"/>
  <c r="F135" i="1"/>
  <c r="F134" i="1"/>
  <c r="F131" i="1"/>
  <c r="F130" i="1"/>
  <c r="F127" i="1"/>
  <c r="F126" i="1"/>
  <c r="F123" i="1"/>
  <c r="F122" i="1"/>
  <c r="F119" i="1"/>
  <c r="F118" i="1"/>
  <c r="F115" i="1"/>
  <c r="F114" i="1"/>
  <c r="F111" i="1"/>
  <c r="F110" i="1"/>
  <c r="F107" i="1"/>
  <c r="F106" i="1"/>
  <c r="F103" i="1"/>
  <c r="F102" i="1"/>
  <c r="F99" i="1"/>
  <c r="F98" i="1"/>
  <c r="F95" i="1"/>
  <c r="F94" i="1"/>
  <c r="F91" i="1"/>
  <c r="F90" i="1"/>
  <c r="F87" i="1"/>
  <c r="F86" i="1"/>
  <c r="F83" i="1"/>
  <c r="F82" i="1"/>
  <c r="F79" i="1"/>
  <c r="F78" i="1"/>
  <c r="F75" i="1"/>
  <c r="F74" i="1"/>
  <c r="F71" i="1"/>
  <c r="F70" i="1"/>
  <c r="F67" i="1"/>
  <c r="F66" i="1"/>
  <c r="F63" i="1"/>
  <c r="F62" i="1"/>
  <c r="F59" i="1"/>
  <c r="F58" i="1"/>
  <c r="F55" i="1"/>
  <c r="F54" i="1"/>
  <c r="F51" i="1"/>
  <c r="F50" i="1"/>
  <c r="F47" i="1"/>
  <c r="F46" i="1"/>
  <c r="F43" i="1"/>
  <c r="F42" i="1"/>
  <c r="F39" i="1"/>
  <c r="F38" i="1"/>
  <c r="F35" i="1"/>
  <c r="F34" i="1"/>
  <c r="F229" i="1"/>
  <c r="F223" i="1" l="1"/>
  <c r="F31" i="1"/>
  <c r="F40" i="1"/>
  <c r="F56" i="1"/>
  <c r="F72" i="1"/>
  <c r="F88" i="1"/>
  <c r="F104" i="1"/>
  <c r="F120" i="1"/>
  <c r="F128" i="1"/>
  <c r="F144" i="1"/>
  <c r="F152" i="1"/>
  <c r="F160" i="1"/>
  <c r="F168" i="1"/>
  <c r="F176" i="1"/>
  <c r="F184" i="1"/>
  <c r="F192" i="1"/>
  <c r="F200" i="1"/>
  <c r="F208" i="1"/>
  <c r="F216" i="1"/>
  <c r="F224" i="1"/>
  <c r="F33" i="1"/>
  <c r="F48" i="1"/>
  <c r="F64" i="1"/>
  <c r="F80" i="1"/>
  <c r="F96" i="1"/>
  <c r="F112" i="1"/>
  <c r="F136" i="1"/>
  <c r="F32" i="1"/>
  <c r="F41" i="1"/>
  <c r="F49" i="1"/>
  <c r="F57" i="1"/>
  <c r="F65" i="1"/>
  <c r="F73" i="1"/>
  <c r="F81" i="1"/>
  <c r="F89" i="1"/>
  <c r="F97" i="1"/>
  <c r="F105" i="1"/>
  <c r="F113" i="1"/>
  <c r="F121" i="1"/>
  <c r="F129" i="1"/>
  <c r="F137" i="1"/>
  <c r="F145" i="1"/>
  <c r="F153" i="1"/>
  <c r="F161" i="1"/>
  <c r="F169" i="1"/>
  <c r="F177" i="1"/>
  <c r="F185" i="1"/>
  <c r="F193" i="1"/>
  <c r="F201" i="1"/>
  <c r="F209" i="1"/>
  <c r="F217" i="1"/>
  <c r="F225" i="1"/>
  <c r="F203" i="1"/>
  <c r="F219" i="1"/>
  <c r="F44" i="1"/>
  <c r="F60" i="1"/>
  <c r="F76" i="1"/>
  <c r="F92" i="1"/>
  <c r="F108" i="1"/>
  <c r="F124" i="1"/>
  <c r="F140" i="1"/>
  <c r="F148" i="1"/>
  <c r="F156" i="1"/>
  <c r="F164" i="1"/>
  <c r="F172" i="1"/>
  <c r="F180" i="1"/>
  <c r="F188" i="1"/>
  <c r="F196" i="1"/>
  <c r="F204" i="1"/>
  <c r="F212" i="1"/>
  <c r="F220" i="1"/>
  <c r="F228" i="1"/>
  <c r="F211" i="1"/>
  <c r="F36" i="1"/>
  <c r="F52" i="1"/>
  <c r="F68" i="1"/>
  <c r="F84" i="1"/>
  <c r="F100" i="1"/>
  <c r="F116" i="1"/>
  <c r="F132" i="1"/>
  <c r="F37" i="1"/>
  <c r="F45" i="1"/>
  <c r="F53" i="1"/>
  <c r="F61" i="1"/>
  <c r="F69" i="1"/>
  <c r="F77" i="1"/>
  <c r="F85" i="1"/>
  <c r="F93" i="1"/>
  <c r="F101" i="1"/>
  <c r="F109" i="1"/>
  <c r="F117" i="1"/>
  <c r="F125" i="1"/>
  <c r="F133" i="1"/>
  <c r="F141" i="1"/>
  <c r="F149" i="1"/>
  <c r="F157" i="1"/>
  <c r="F165" i="1"/>
  <c r="F173" i="1"/>
  <c r="F181" i="1"/>
  <c r="F189" i="1"/>
  <c r="F197" i="1"/>
  <c r="F205" i="1"/>
  <c r="F213" i="1"/>
  <c r="F221" i="1"/>
  <c r="E20" i="6"/>
  <c r="E21" i="6"/>
  <c r="E11" i="6"/>
  <c r="E9" i="6"/>
  <c r="E12" i="6"/>
  <c r="E29" i="6"/>
  <c r="E28" i="6"/>
  <c r="E22" i="6"/>
  <c r="E18" i="6"/>
  <c r="E23" i="6" l="1"/>
  <c r="E30" i="6"/>
  <c r="E13" i="6"/>
</calcChain>
</file>

<file path=xl/sharedStrings.xml><?xml version="1.0" encoding="utf-8"?>
<sst xmlns="http://schemas.openxmlformats.org/spreadsheetml/2006/main" count="839" uniqueCount="297">
  <si>
    <t>Tecnológico de Monterrey Challenge-Based Research Funding Program</t>
  </si>
  <si>
    <t>Budget Template</t>
  </si>
  <si>
    <t xml:space="preserve">Directions: </t>
  </si>
  <si>
    <t>1. "Eligible costs" sheet: It contains the list and definitions of various possible categories of eligible costs.</t>
  </si>
  <si>
    <t>2. "Financial details" sheet: It contains the detail of costs by category per year.</t>
  </si>
  <si>
    <t>- Column "Year": Select the year when the expense will occur.</t>
  </si>
  <si>
    <t>- Column "Allowable cost": Select the category of allowable cost.</t>
  </si>
  <si>
    <t>- Column "Amount": Indicate the amount for this expense.</t>
  </si>
  <si>
    <t>- Column "Justification": Fill with information about why this expense is required for the project execution.</t>
  </si>
  <si>
    <t>3. "Funding Requested" sheet: Shows the concentrated information about your budget.</t>
  </si>
  <si>
    <t>4. "Calculation Memory" sheet: Use this sheet as reference to estimate the costs for domestic and international travels, talent and intellectual property.</t>
  </si>
  <si>
    <t>Do not delete columns or rows (any modification will crash the document).</t>
  </si>
  <si>
    <t>Cells color code:</t>
  </si>
  <si>
    <t>Blue cells</t>
  </si>
  <si>
    <t>Contains a list where you can select a value, according to your needs.</t>
  </si>
  <si>
    <t>Green cells</t>
  </si>
  <si>
    <t>Insert text according to the header.</t>
  </si>
  <si>
    <t>Eligible Costs</t>
  </si>
  <si>
    <t>This sheet contains a guide about eligible expenses.</t>
  </si>
  <si>
    <t>a. Talent</t>
  </si>
  <si>
    <t>Item</t>
  </si>
  <si>
    <t>Description</t>
  </si>
  <si>
    <t xml:space="preserve"> </t>
  </si>
  <si>
    <t>Postdoctoral position</t>
  </si>
  <si>
    <t>Postdoctoral positions are an eligible cost (up to one position per project). It must be justified based on productivity and impact expected from the position.  
Postdoctoral positions already assigned does not add cost to the budget but should participate as a team member in the proposal with specific activities and outcomes in the work plan. 
Please consider the reference in Annex XX. Costs to define the cost for postdoctoral position.</t>
  </si>
  <si>
    <t>Technology Development Expert by Services - 
External</t>
  </si>
  <si>
    <t xml:space="preserve">Services for specific tasks and products:  
Budget can be allocated to finance internal or external services to develop a solution to a tech-development problem.  
The time frame to develop the specific task cannot exceed 12 months. Contract and payment must be aligned to the institutional policies established by “TecServices Adquisiciones”. </t>
  </si>
  <si>
    <t xml:space="preserve">Technology Development Expert by Fixed Time Contract </t>
  </si>
  <si>
    <t xml:space="preserve">Experts with a fixed time contract (as Tec de Monterrey collaborator): 
Teams can contract experts with “Contratos de tiempo determinado”, to develop specific tasks or products required to deliver the products and outputs of the project.  
The time frame to develop specific tasks cannot exceed 12 months, additionally they are not subject to renewal.  The duration of the contract cannot exceed the duration of the grant operation period.  
Payment must be aligned to the institutional policies established by “Talento”.  
*Agregar tabuladores </t>
  </si>
  <si>
    <r>
      <t>b. Research Stays</t>
    </r>
    <r>
      <rPr>
        <sz val="12"/>
        <color rgb="FF000000"/>
        <rFont val="Arial"/>
        <family val="2"/>
      </rPr>
      <t> </t>
    </r>
  </si>
  <si>
    <t xml:space="preserve">Short-term Research Stays </t>
  </si>
  <si>
    <t>It is considered a short-term research stay a travel to be hosted in other institution (strategic partner university/company) with the following features: 
Up to 60 days. 
Professors and post-docs (the recipient must be a current employee at the moment of the stay). 
It is necessary the approval of the Academic Department and Direct Leader along with complying with academic regulations and policies established by “Talento, Mis Viajes”.  
The short-term stay costs are covered as travel expenses through CONCUR platform. The expenses should always be in accordance with the institutional policies and rates. Additionally, the budget must include migratory processes and medical insurance with international coverage for accidents and illnesses. 
The research stay must contribute significantly to relevant project activities and/or outcomes declared in the Application Form.  
Please consider the reference in Annex XX. Costs to estimate the cost for a short-term research stay</t>
  </si>
  <si>
    <t>c. Materials and Experimentation</t>
  </si>
  <si>
    <t xml:space="preserve">Internal and External Services, includes prototype development / Proof of Concept </t>
  </si>
  <si>
    <t xml:space="preserve">This item is meant for payment of expenses related to hiring services that are required to supply the specific needs of the project.  
1.-Core Labs and internal laboratory-services: payment of the services offered by Core Labs and internal laboratories services. 
2.-External services: 
     a. External Laboratory Services, including Laboratories at research centers and national or foreign universities. 
     b. Data services and database generation, and software. 
     c. Prototypes: Materials and external services required to produce prototypes. 
     d. Proof of concept services: Materials and services to validate if a product or idea is feasible to take to the commercialization stage. 
     e. Intellectual property: Expenses related to the registration of intellectual property TRL1 to TRL4. For further information on the Technology Transfer process contact: Technology Intelligence Associate Office (TTO): Nidya Solis (nidya.solis@tec.mx). IP management, regulatory issues, and Technological Observatory. </t>
  </si>
  <si>
    <t xml:space="preserve">Prototype </t>
  </si>
  <si>
    <t xml:space="preserve">It is considered a prototype a permanent item either for use or display.  
For the budget, it is necessary to include a description of the prototype and its components in the Budget. </t>
  </si>
  <si>
    <t>Equipment</t>
  </si>
  <si>
    <t xml:space="preserve">Laboratory equipment:   
Acquisition of equipment needed for the project execution (costs must include maintenance, guarantee fees, import costs, transportation, delivery fees, etc.)  
In the case of Institutes, researchers must validate with the Director of the Institute to ensure no equipment duplicity. 
In the case of National Schools, researchers must validate with the Associate Dean for Research to ensure no equipment duplicity. 
At the end of the project, a specific analysis will be made to define if the equipment is part of the Core Labs. 
The acquisition of computational equipment, tablets, cellphones, etc. is not allowed.  In case, the team considers this kind of equipment is crucial for the execution of the project, the requirements will be validated by the Director of Data CoreLab.  
For equipment with a cost greater than $150,000 MXN or that requires installation/maintenance, it is necessary the approval of Finance Department, CoreLabs Director and Associate Dean for Research (Schools)/Director of the Institute (Interdisciplinary Institutes). </t>
  </si>
  <si>
    <t>Materials and supplies</t>
  </si>
  <si>
    <t xml:space="preserve">Acquisition of tools and devices without inventory identification number, according to the project requirements and with sufficient justification, such as: consumable materials for experimental labor, live specimens, chemical reagents, gasses, diverse substances, agrochemicals, lab glassware and instruments, photographic and video liquids and consumables, software licenses, data/information portal services, books, amongst others. </t>
  </si>
  <si>
    <t>d. Publications</t>
  </si>
  <si>
    <t xml:space="preserve">Open Access journals and conferences </t>
  </si>
  <si>
    <t>e. Travel expenses</t>
  </si>
  <si>
    <t>Research Travels</t>
  </si>
  <si>
    <t xml:space="preserve">It includes transportation costs, cost of lodgings, and food expenses for the project members, always in accordance with the institutional policies and rates, exclusively for expenses related to the project activities. This includes company visits and local transportation (such as cabs, highway stalls, and fuel, these costs; however, do not include meals). 
All financed travels should clearly contribute to the project outcomes.  </t>
  </si>
  <si>
    <t xml:space="preserve">Travel expenses related to publish articles in conference </t>
  </si>
  <si>
    <t xml:space="preserve">Expenses related to conference participation. This includes transportation costs, cost of lodgings, and food expenses for the project members, according with the institutional policies and rates, exclusively for expenses related to the project activities. 
It must comply with the guidelines of consult FAP (Fondo de Apoyo a Publicaciones) available at: 
https://tecmx.sharepoint.com/sites/ServicioaInvestigadores/SitePages/Publish.aspx </t>
  </si>
  <si>
    <t>Not Eligible Expenses:</t>
  </si>
  <si>
    <t>°Payment of additional research time for professors, post-docs, students, and other Tec de Monterrey collaborators. 
°Payment of additional benefits for professors, staff, and students, such as, meals and tuition. 
° Expenses to attend conferences as a participant, not as a conference speaker.  
° Memberships in professional or scientific associations. 
° Hiring staff to manage projects or administrative activities. 
° Exchange of financial resources between institutions is not allowed, except for contracts for the development of experimentation in university’s laboratories.  
° In case of any inquiries regarding other expenses and/or issues not foreseen in this document, contact the Director of Research Management, Ana Lilia Benavides (M64).</t>
  </si>
  <si>
    <t xml:space="preserve">Proposal ID: </t>
  </si>
  <si>
    <t>(Assigned Internally)</t>
  </si>
  <si>
    <t xml:space="preserve">Project Title: </t>
  </si>
  <si>
    <t>Modality:</t>
  </si>
  <si>
    <t>Select:</t>
  </si>
  <si>
    <t>Challenge:</t>
  </si>
  <si>
    <t>Topic:</t>
  </si>
  <si>
    <t>Principal Investigator:</t>
  </si>
  <si>
    <t>Tec ID number (L0XXXXXXX):</t>
  </si>
  <si>
    <t>Institute of Research/School:</t>
  </si>
  <si>
    <t>Unit/Research Group:</t>
  </si>
  <si>
    <t>Each expense must be in a line with its information about period, allowable cost category, amount and justification.</t>
  </si>
  <si>
    <t xml:space="preserve">*Research Stays category: Specify the products that will be generated in these research stays. </t>
  </si>
  <si>
    <t>*Equipment category: Add a description for each item.</t>
  </si>
  <si>
    <t>*</t>
  </si>
  <si>
    <t>Total Project Amount:</t>
  </si>
  <si>
    <t xml:space="preserve">     *If the cells turn red, you are over budget.</t>
  </si>
  <si>
    <t>Fill in only the required lines. There are several rows to suit the needs of each project.</t>
  </si>
  <si>
    <t>Period</t>
  </si>
  <si>
    <t>Allowable cost</t>
  </si>
  <si>
    <t>Amount (MXN)</t>
  </si>
  <si>
    <t>Justification</t>
  </si>
  <si>
    <t>Amount category</t>
  </si>
  <si>
    <t>It is necessary to upload the table to see the summary of the product according to the "2. Financial details" sheet.</t>
  </si>
  <si>
    <t xml:space="preserve">Amount (MXN) </t>
  </si>
  <si>
    <t>Grand Total</t>
  </si>
  <si>
    <t>Please detail the calculation memory for each allowable cost category and item.</t>
  </si>
  <si>
    <t>Domestic Travels</t>
  </si>
  <si>
    <t>Days:</t>
  </si>
  <si>
    <t>Lodging ($1,750.00):</t>
  </si>
  <si>
    <t>Persons:</t>
  </si>
  <si>
    <t>Food ($1000.00):</t>
  </si>
  <si>
    <t>Laundry:</t>
  </si>
  <si>
    <t>Laundry: ($600.00):</t>
  </si>
  <si>
    <t>Fuel ($2.90 MXN/KM)*</t>
  </si>
  <si>
    <t>KM</t>
  </si>
  <si>
    <t>Fuel ($2.90 MXN/KM):</t>
  </si>
  <si>
    <t>*Only applies when it is not necessary to fly.</t>
  </si>
  <si>
    <t>Total</t>
  </si>
  <si>
    <t>For flight cost estimation, please consult Concur through MiTec.</t>
  </si>
  <si>
    <t>International Travels</t>
  </si>
  <si>
    <t>Lodging ($3,850.00):</t>
  </si>
  <si>
    <t>Food ($2,200.00):</t>
  </si>
  <si>
    <t>Car Rental</t>
  </si>
  <si>
    <t>Car Rental ($850.00)</t>
  </si>
  <si>
    <t>Fuel ($2.90 MXN/KM)</t>
  </si>
  <si>
    <t>Talent</t>
  </si>
  <si>
    <t>Post-Doc</t>
  </si>
  <si>
    <t>Months:</t>
  </si>
  <si>
    <t>Salary:</t>
  </si>
  <si>
    <t>Fringe benefits</t>
  </si>
  <si>
    <t>Intellectual Property</t>
  </si>
  <si>
    <t xml:space="preserve">The following cost are a basic reference for a patent in Mexico and United States.
</t>
  </si>
  <si>
    <t>If documented information is missing costs may be more. Please contact to Technology Transfer Office.</t>
  </si>
  <si>
    <t>Registration in Mexico</t>
  </si>
  <si>
    <t>Fees + IMPI request</t>
  </si>
  <si>
    <t>At least $60,000.00 MXN</t>
  </si>
  <si>
    <t>Fees + USPTO request</t>
  </si>
  <si>
    <t>At least $4,500 USD</t>
  </si>
  <si>
    <t>Amount Category</t>
  </si>
  <si>
    <t>Sum of Amount (MXN)</t>
  </si>
  <si>
    <t>Modality</t>
  </si>
  <si>
    <t>Eligible expenses</t>
  </si>
  <si>
    <t>Options</t>
  </si>
  <si>
    <t>Topics</t>
  </si>
  <si>
    <t>Modality1_DiscoveryGrants</t>
  </si>
  <si>
    <t>Modality2_ExploratoryGrants</t>
  </si>
  <si>
    <t>Modality3_TranslationalExperimentalResearchGrants</t>
  </si>
  <si>
    <t>Challenges</t>
  </si>
  <si>
    <t>M1_2_A_Trigger_Sustainability_Actions_to_Respond_to_the_Climate_Emergency</t>
  </si>
  <si>
    <t>M1_2_B_Promote_the_transformation_of_cities_and_communities_to_make_them_more_sustainable_inclusive_and_prosperous</t>
  </si>
  <si>
    <t>M1_2_C_Transform_and_empower_companies_towards_digitalization_the_creation_of_shared_value_and_responsible_innovation</t>
  </si>
  <si>
    <t>M1_2_D_Promote_environments_for_human_flourishing</t>
  </si>
  <si>
    <t>M1_2_E_Construction_of_a_new_social_contract</t>
  </si>
  <si>
    <t>M2_3_C1_Elevate_learning_outcomes_by_transforming_teaching_and_learning_to_be_engaging_and_motivating_using_active_learning_strategies_and_emerging_technologies</t>
  </si>
  <si>
    <t>M2_3_C2_Design_effective_competency_based_education_and_lifelong_learning_systems_to_elevate_learning_outcomes</t>
  </si>
  <si>
    <t>M2_3_C3_Design_advanced_materials_for_different_applications_to_be_net_zero_emission_and_zero_carbon_footprint</t>
  </si>
  <si>
    <t>M2_3_C4_Creation_and_development_of_high_tech_manufacturing_processes_to_accelerate_and_rapidly_scale_up_the_production_of_advanced_materials_with_minimum_impact_in_the_environment</t>
  </si>
  <si>
    <t>M2_3_C5_Develop_novel_drugs_foods_advanced_therapies_strategies_and_policies_for_early_detection_prevention_and_reduction_of_prevalence_of_metabolic_disease_and_obesity_in_children</t>
  </si>
  <si>
    <t>M2_3_C6_Reduce_the_prevalence_of_excess_weight_and_obesity_in_early_childhood</t>
  </si>
  <si>
    <t>M2_3_C7_Propose_public_policy_and_entrepreneurship_to_combat_excess_weight_and_obesity</t>
  </si>
  <si>
    <t>SG_T1_Special_category_Synergy_Grants</t>
  </si>
  <si>
    <t>Categoría</t>
  </si>
  <si>
    <t>1. Postdoctoral position</t>
  </si>
  <si>
    <t>Salary</t>
  </si>
  <si>
    <t>Discovery Grants</t>
  </si>
  <si>
    <t>The Institute for the Future of Education</t>
  </si>
  <si>
    <t>IFE - C1: Elevate learning outcomes by transforming teaching &amp; learning to be engaging and motivating using active learning strategies and emerging technologies.</t>
  </si>
  <si>
    <t>Yes</t>
  </si>
  <si>
    <t>IFE-C1-T1: Evaluate educational models with an interdisciplinary and active learning approach to improve engagement and motivation in the teaching-learning process.</t>
  </si>
  <si>
    <t>Modality1_Discovery Grants</t>
  </si>
  <si>
    <t>A – T1. Regenerative Economy</t>
  </si>
  <si>
    <t>B – T1. Design for the vulnerable (gender, poverty, marginalized communities, access to technology, early childhood, etc.)</t>
  </si>
  <si>
    <t>C - T1. New leadership types</t>
  </si>
  <si>
    <t>D - T1. Integral Wellness</t>
  </si>
  <si>
    <t>E - T1. Justice for all</t>
  </si>
  <si>
    <t>C1-T1. Evaluate educational models with an interdisciplinary and active learning approach to improve engagement and motivation in the teaching-learning process.</t>
  </si>
  <si>
    <t>C2-T1. Identify the characteristics for designing effective competency-based learning scenarios, addressing the requirements from international standards, accreditation organizations and the needs of the industry, business, and society.</t>
  </si>
  <si>
    <t>C3-T1. Smart materials for food packaging with eco-friendly characteristics.</t>
  </si>
  <si>
    <t>C4-T1. Competitive intelligence studies to focus research and public policy initiatives to accelerate new business opportunities in advanced materials and sustainable manufacturing.</t>
  </si>
  <si>
    <t>C5-T1. Sustainable food production.</t>
  </si>
  <si>
    <t>C6-T1. Effects at the multi-omic level of the usual diet and new foods in Mexican and Latin American populations with a focus on pregnancy and early childhood.</t>
  </si>
  <si>
    <t>C7-T1. Accessibility and availability of nutrients and/or bioactive molecules.</t>
  </si>
  <si>
    <t>Interdisciplinary research projects between research groups associated with EIC and IOR to prove and demonstrate disruptive and multifaceted solutions to high-impact challenges tackling obesity.</t>
  </si>
  <si>
    <t>Expense</t>
  </si>
  <si>
    <t>Exploratory Grants</t>
  </si>
  <si>
    <t>The Institute of Advanced Materials for Sustainable Manufacturing</t>
  </si>
  <si>
    <t>IFE - C2: Design effective competency-based education and lifelong learning systems to elevate learning outcomes.</t>
  </si>
  <si>
    <t>No</t>
  </si>
  <si>
    <t>IFE-C1–T2: Explore evidence-based enriched technology-mediated learning environments for engagement, motivation, skills development, or evaluation.</t>
  </si>
  <si>
    <t>Modality2_Exploratory Grants</t>
  </si>
  <si>
    <t>A – T2. Energy transition</t>
  </si>
  <si>
    <t>B – T2. Financial Inclusion</t>
  </si>
  <si>
    <t>C – T2. New company ownership models</t>
  </si>
  <si>
    <t>D – T2. Diverse and Inclusive Communities</t>
  </si>
  <si>
    <t>E – T2. Socioeconomic equity</t>
  </si>
  <si>
    <t>C1–T2. Explore evidence-based enriched technology-mediated learning environments for engagement, motivation, skills development, or evaluation.</t>
  </si>
  <si>
    <t>C2-T2. Evaluate systems, policies, and strategies to scale skills development and lifelong learning opportunities for different population and workforce segments.</t>
  </si>
  <si>
    <t>C3-T2. Lightweight materials for the transportation industry.</t>
  </si>
  <si>
    <t>C4–T2. Creation of a new manufacturing process and its disruptive technologies to produce advanced materials with minimum energy consumption, waste, water usage, and greenhouse emissions.</t>
  </si>
  <si>
    <t>C5-T2. Easy-to-use and cost-effective bioengineering platforms for early detection.</t>
  </si>
  <si>
    <t>C6-T2. Evaluate in vitro and preclinical models’ new experimental drugs and advanced therapeutics.</t>
  </si>
  <si>
    <t>C7-T2. Enhanced sensitivity of diagnosis for current platforms.</t>
  </si>
  <si>
    <t xml:space="preserve">3. Technology Development Expert by Fixed Time Contract </t>
  </si>
  <si>
    <t>Translational/Exploratory Research Grants</t>
  </si>
  <si>
    <t>The Institute for Obesity Research</t>
  </si>
  <si>
    <t xml:space="preserve">IAMSM - C1: Design advanced materials for different applications to be net-zero emission and zero carbon footprint </t>
  </si>
  <si>
    <t>IFE-C1-T3: Assess learning outcomes improvement through equitable and inclusive learning environments that promote awareness of individual differences, justice, impartiality, equity, and settings in which everyone feels welcome.</t>
  </si>
  <si>
    <t>A – T3. Clean Technologies and Emerging Energy Sources</t>
  </si>
  <si>
    <t>B – T3. Smart cities</t>
  </si>
  <si>
    <t>C – T3. Social innovation</t>
  </si>
  <si>
    <t>D – T3. Arts as a platform for personal and social transformation</t>
  </si>
  <si>
    <t>E – T3. Gender equity and equality</t>
  </si>
  <si>
    <t>C1-T3. Assess learning outcomes improvement through equitable and inclusive learning environments that promote awareness of individual differences, justice, impartiality, equity, and settings in which everyone feels welcome.</t>
  </si>
  <si>
    <t>C2-T3. Explore the effectiveness of technological systems, using artificial intelligence and emulating real-world environments, to scale up techniques for skills development and competency assessment.</t>
  </si>
  <si>
    <t>C3-T3. Design technological platforms for rapid discovery and development of materials and manufacturing processes using artificial intelligence, data science, mathematical models, simulation and robotics.</t>
  </si>
  <si>
    <t>C5-T3. Analysis of Public Policy strategies to deal with overweight and obesity.</t>
  </si>
  <si>
    <t>C6-T3. Explore the causes and impact of excess weight and obesity in early childhood and ways to prevent this.</t>
  </si>
  <si>
    <t>C7-T3. Generate clinical protocols and probe concepts for the use of novel therapeutics in a patient with metabolic diseases and obesity.</t>
  </si>
  <si>
    <t xml:space="preserve">4. Short-term Research Stays </t>
  </si>
  <si>
    <t>School of Engineering and Science</t>
  </si>
  <si>
    <t>IAMSM - C2: Creation and development of high-tech manufacturing process to accelerate and rapid scale-up the production of advanced materials with minimum impact in the environment</t>
  </si>
  <si>
    <t>IFE-C2-T1: Identify the characteristics for designing effective competency-based learning scenarios, addressing the requirements from international standards, accreditation organizations and the needs of the industry, business, and society.</t>
  </si>
  <si>
    <t>A – T4. Zero-Net Technologies</t>
  </si>
  <si>
    <t>B – T4. Urban Resilience: mobility, sustainable water management, air quality</t>
  </si>
  <si>
    <t>C – T4. Digital transformation</t>
  </si>
  <si>
    <t>D – T4. Philanthropic culture and reciprocity</t>
  </si>
  <si>
    <t>E – T4. Public policy to promote equitable and access to quality education and services, and development opportunities</t>
  </si>
  <si>
    <t>School of Social Sciences and Government</t>
  </si>
  <si>
    <t>IAMSM - C3: Exploration and experimentation of disruptive technologies for rapid discovery, creation and development of advanced materials and its manufacturing processes</t>
  </si>
  <si>
    <t>IFE-C2-T2: Evaluate systems, policies, and strategies to scale skills development and lifelong learning opportunities for different population and workforce segments.</t>
  </si>
  <si>
    <t>A – T5. Energy and Water Security</t>
  </si>
  <si>
    <t>B – T5. Public policy, Fiscal policy, and Legislation</t>
  </si>
  <si>
    <t>C – T5. Industry 4.0</t>
  </si>
  <si>
    <t>D – T5. A sustainable world as a foundation for human flourishing</t>
  </si>
  <si>
    <t>E – T5. Democracy, anti-corruption and transparency</t>
  </si>
  <si>
    <t>School of Medicine and Health Sciences</t>
  </si>
  <si>
    <t>IOR - C1: Develop novel drugs, foods, advanced therapies, strategies and policies for early detection, prevention and reduction of prevalence  of metabolic disease and obesity in children, considering the  characterization of Mexican and Latin populations</t>
  </si>
  <si>
    <t>IFE-C2-T3: Explore the effectiveness of technological systems, using artificial intelligence and emulating real-world environments, to scale up techniques for skills development and competency assessment.</t>
  </si>
  <si>
    <t>A – T6. Energy Storage</t>
  </si>
  <si>
    <t>B – T6. Affordable, renewable and sustainable energies</t>
  </si>
  <si>
    <t>C – T6. Creative industries</t>
  </si>
  <si>
    <t>D – T6. Spirituality</t>
  </si>
  <si>
    <t>E – T6. Data analytics for the development of public policy</t>
  </si>
  <si>
    <t>School of Humanities and Education</t>
  </si>
  <si>
    <t>IOR - C2: Reduce the prevalence of excess weight and obesity in early childhood exploiting novel technologies and strategies</t>
  </si>
  <si>
    <t>IOR-C1-T1: Sustainable food production.</t>
  </si>
  <si>
    <t>A – T7. Water-Energy-Food Nexus</t>
  </si>
  <si>
    <t>B – T7. Healthy Cities</t>
  </si>
  <si>
    <t>C – T7. The future of work</t>
  </si>
  <si>
    <t>D – T7. Mental Health</t>
  </si>
  <si>
    <t>E – T7. Participation and active citizenship</t>
  </si>
  <si>
    <t>Business School</t>
  </si>
  <si>
    <t>IOR - C3: Build a comprehensive and cross-sectoral research agenda that serves to define, promote and prioritize public policy and entrepreneurship to combat excess weight and obesity</t>
  </si>
  <si>
    <t>IOR-C1-T2: Easy-to-use and cost-effective bioengineering platforms for early detection.</t>
  </si>
  <si>
    <t>A – T8. Water Circularity</t>
  </si>
  <si>
    <t>B – T8. Cities that attract talent and investment</t>
  </si>
  <si>
    <t>C – T8. The Gig Economy</t>
  </si>
  <si>
    <t>D – T8. Purpose in life</t>
  </si>
  <si>
    <t>Investment</t>
  </si>
  <si>
    <t>School of Architecture, Art and Design</t>
  </si>
  <si>
    <t>IOR-C1-T3: Analysis of Public Policy strategies to deal with overweight and obesity.</t>
  </si>
  <si>
    <t>A – T9. Emerging Pollutants</t>
  </si>
  <si>
    <t>B – T9. Cities migrating towards the knowledge economy</t>
  </si>
  <si>
    <t>C – T9. Family businesses</t>
  </si>
  <si>
    <t>IOR-C2-T1: Effects at the multi-omic level of the usual diet and new foods in Mexican and Latin American populations with a focus on pregnancy and early childhood.</t>
  </si>
  <si>
    <t>A – T10. Urban Resilience</t>
  </si>
  <si>
    <t>C – T10. Productivity and added value</t>
  </si>
  <si>
    <t>IOR-C2-T2: Evaluate in vitro and preclinical models’ new experimental drugs and advanced therapeutics.</t>
  </si>
  <si>
    <t>A – T11. Circular Economy</t>
  </si>
  <si>
    <t>C – T11. Models of sustainable companies and circular economy: Responsible consumption, innovative processes and co-design, transformation of new industries, zero-net circular economies: production and business</t>
  </si>
  <si>
    <t>IOR-C2-T3: Explore the causes and impact of excess weight and obesity in early childhood and ways to prevent this.</t>
  </si>
  <si>
    <t>A – T12. Public Policy for Sustainability</t>
  </si>
  <si>
    <t>C – T12. Data analytics to understand the behavior of people’s life and consumption patterns</t>
  </si>
  <si>
    <t>IOR-C3-T1: Accessibility and availability of nutrients and/or bioactive molecules.</t>
  </si>
  <si>
    <t>A – T13. Climate Resilient Development</t>
  </si>
  <si>
    <t>C – T13. The impact of pandemics or generalized phenomena that promote social disruptions on youth unemployment</t>
  </si>
  <si>
    <t>IOR-C3-T2: Enhanced sensitivity of diagnosis for current platforms.</t>
  </si>
  <si>
    <t>A – T14. Economics, Econometrics and Finance for Sustainability</t>
  </si>
  <si>
    <t>IOR-C3-T3: Generate clinical protocols and probe concepts for the use of novel therapeutics in a patient with metabolic diseases and obesity.</t>
  </si>
  <si>
    <t>A – T15. Management, Monitoring, Policy and Law for Sustainability</t>
  </si>
  <si>
    <t>IAMSM-C1-T1: Smart materials for food packaging with eco-friendly characteristics.</t>
  </si>
  <si>
    <t>A – T16. Geography, Planning and Development for Sustainability</t>
  </si>
  <si>
    <t>IAMSM-C1-T2: Lightweight materials for transportation industry.</t>
  </si>
  <si>
    <t>A – T17. Philosophical Aspects of Sustainability</t>
  </si>
  <si>
    <t>IAMSM-C1-T3: Design technological platforms for rapid discovery and development of materials and manufacturing processes using artificial intelligence, data science, mathematical models, simulation and robotics.</t>
  </si>
  <si>
    <t>A – T18. Worldviews and alternative epistemologies</t>
  </si>
  <si>
    <t>IAMSM-C2-T1: Competitive intelligence studies to focus research and public policy initiatives to accelerate new business opportunities in advanced materials and sustainable manufacturing.</t>
  </si>
  <si>
    <t>A – T19. Ethics, equity, climate justice, and intersectionality</t>
  </si>
  <si>
    <t>IAMSM-C2-T2: Creation of new manufacturing process and its disruptive technologies to produce advanced materials with minimum energy consumption, waste, waster usage, and green house emissions.</t>
  </si>
  <si>
    <t>A – T20. Regenerative Design</t>
  </si>
  <si>
    <t>Other:</t>
  </si>
  <si>
    <t>A – T21. Education for Sustainable Development</t>
  </si>
  <si>
    <t>A – T22. Gender studies around sustainability</t>
  </si>
  <si>
    <t>A – T23. Sustainable lifestyles</t>
  </si>
  <si>
    <t>A – T24. Culture’s contributions to sustainable development</t>
  </si>
  <si>
    <t>A – T25. Big Data/Data Science for Sustainability</t>
  </si>
  <si>
    <t>A – T26. Communication strategies and Outreach</t>
  </si>
  <si>
    <t>Stage 1 (Jan24’ – Apr24’)</t>
  </si>
  <si>
    <t>Stage 2 (May24’ – Aug24’)</t>
  </si>
  <si>
    <t>Stage 3 (Sep24’ – Dec24’)</t>
  </si>
  <si>
    <t>Amount Period 1:</t>
  </si>
  <si>
    <t>Amount Period 2:</t>
  </si>
  <si>
    <t>Amount Period 3:</t>
  </si>
  <si>
    <t>Water Challenge</t>
  </si>
  <si>
    <t>Waste Challenge</t>
  </si>
  <si>
    <t>Sustainable Mobility Challenge</t>
  </si>
  <si>
    <t>Water_Challenge</t>
  </si>
  <si>
    <t>to reduce our water consumption by 20%</t>
  </si>
  <si>
    <t>that 100% of our campuses have a sustainable waste management model</t>
  </si>
  <si>
    <t>To reduce our greenhouse gasses emission by 50%</t>
  </si>
  <si>
    <t>Waste_Challenge</t>
  </si>
  <si>
    <t>to achieve circular water management in our operations</t>
  </si>
  <si>
    <t>to prevent 40% of our waste from reaching landfills</t>
  </si>
  <si>
    <t>Sustainable_Mobility_Challenge</t>
  </si>
  <si>
    <t>2. Technology Development Expert by Services - External</t>
  </si>
  <si>
    <t>Ruta Azul applied research and innovation fund</t>
  </si>
  <si>
    <t xml:space="preserve">6. Prototype </t>
  </si>
  <si>
    <t>7. Equipment</t>
  </si>
  <si>
    <t>8. Materials and supplies</t>
  </si>
  <si>
    <t xml:space="preserve">9. Open Access journals and conferences </t>
  </si>
  <si>
    <t>10. Research Travels</t>
  </si>
  <si>
    <t xml:space="preserve">11. Travel expenses related to publish articles in conference </t>
  </si>
  <si>
    <t>Payment of scientific publications can be allocated in the budget, payment for open access in selected journals and registration fees for selected conferences.
Ruta Azul modality can only fund 1 research article.
All publications expenses must comply with the guidelines of FAP (Fondo de Apoyo a Publicaciones), available at: 
https://tecmx.sharepoint.com/sites/ServicioaInvestigadores/SitePages/Publish.aspx ,the list of journals and conferences that are considered acceptable can be found here as well.</t>
  </si>
  <si>
    <t>Doctoral Position</t>
  </si>
  <si>
    <t xml:space="preserve">If any problem considering the CONAHCYT scholarships for doctoral students, then, special attention should be given to these positions. </t>
  </si>
  <si>
    <t>5. Internal and External Services, includes prototype development / Proof of Concept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</si>
</sst>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quot;$&quot;#,##0.00"/>
  </numFmts>
  <fonts count="28" x14ac:knownFonts="1">
    <font>
      <sz val="11"/>
      <color theme="1"/>
      <name val="Calibri"/>
      <family val="2"/>
      <scheme val="minor"/>
    </font>
    <font>
      <sz val="11"/>
      <color theme="1"/>
      <name val="Calibri"/>
      <family val="2"/>
      <scheme val="minor"/>
    </font>
    <font>
      <sz val="10"/>
      <color theme="1"/>
      <name val="Arial"/>
      <family val="2"/>
    </font>
    <font>
      <sz val="10"/>
      <color rgb="FF000000"/>
      <name val="Arial"/>
      <family val="2"/>
    </font>
    <font>
      <sz val="12"/>
      <color rgb="FF000000"/>
      <name val="Arial"/>
      <family val="2"/>
    </font>
    <font>
      <sz val="11"/>
      <color theme="1"/>
      <name val="Arial"/>
      <family val="2"/>
    </font>
    <font>
      <b/>
      <sz val="13"/>
      <color rgb="FF404040"/>
      <name val="Arial"/>
      <family val="2"/>
    </font>
    <font>
      <b/>
      <sz val="18"/>
      <color theme="1"/>
      <name val="Arial"/>
      <family val="2"/>
    </font>
    <font>
      <b/>
      <sz val="11"/>
      <color theme="1"/>
      <name val="Arial"/>
      <family val="2"/>
    </font>
    <font>
      <sz val="11"/>
      <name val="Arial"/>
      <family val="2"/>
    </font>
    <font>
      <b/>
      <sz val="13"/>
      <name val="Arial"/>
      <family val="2"/>
    </font>
    <font>
      <b/>
      <sz val="18"/>
      <name val="Arial"/>
      <family val="2"/>
    </font>
    <font>
      <b/>
      <u/>
      <sz val="12"/>
      <name val="Arial"/>
      <family val="2"/>
    </font>
    <font>
      <sz val="10"/>
      <name val="Arial"/>
      <family val="2"/>
    </font>
    <font>
      <sz val="9"/>
      <name val="Arial"/>
      <family val="2"/>
    </font>
    <font>
      <b/>
      <sz val="9"/>
      <name val="Arial"/>
      <family val="2"/>
    </font>
    <font>
      <b/>
      <u/>
      <sz val="9"/>
      <name val="Arial"/>
      <family val="2"/>
    </font>
    <font>
      <b/>
      <sz val="12"/>
      <color theme="1"/>
      <name val="Arial"/>
      <family val="2"/>
    </font>
    <font>
      <b/>
      <sz val="9"/>
      <color theme="1"/>
      <name val="Arial"/>
      <family val="2"/>
    </font>
    <font>
      <sz val="9"/>
      <color theme="1"/>
      <name val="Arial"/>
      <family val="2"/>
    </font>
    <font>
      <b/>
      <sz val="11"/>
      <color theme="0"/>
      <name val="Arial"/>
      <family val="2"/>
    </font>
    <font>
      <b/>
      <sz val="9"/>
      <color theme="0"/>
      <name val="Arial"/>
      <family val="2"/>
    </font>
    <font>
      <sz val="11"/>
      <color theme="0"/>
      <name val="Arial"/>
      <family val="2"/>
    </font>
    <font>
      <sz val="12"/>
      <color theme="1"/>
      <name val="Arial"/>
      <family val="2"/>
    </font>
    <font>
      <sz val="11"/>
      <color rgb="FF000000"/>
      <name val="Arial"/>
      <family val="2"/>
    </font>
    <font>
      <b/>
      <sz val="10"/>
      <color theme="0"/>
      <name val="Arial"/>
      <family val="2"/>
    </font>
    <font>
      <b/>
      <sz val="10"/>
      <color theme="1"/>
      <name val="Arial"/>
      <family val="2"/>
    </font>
    <font>
      <sz val="9"/>
      <color theme="1"/>
      <name val="Segoe UI Symbol"/>
      <family val="2"/>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2"/>
        <bgColor indexed="64"/>
      </patternFill>
    </fill>
    <fill>
      <patternFill patternType="solid">
        <fgColor theme="0"/>
        <bgColor theme="0"/>
      </patternFill>
    </fill>
    <fill>
      <patternFill patternType="solid">
        <fgColor theme="1"/>
        <bgColor theme="1"/>
      </patternFill>
    </fill>
    <fill>
      <patternFill patternType="solid">
        <fgColor theme="4" tint="-0.249977111117893"/>
        <bgColor indexed="64"/>
      </patternFill>
    </fill>
    <fill>
      <patternFill patternType="solid">
        <fgColor rgb="FFC6E0B4"/>
        <bgColor indexed="64"/>
      </patternFill>
    </fill>
    <fill>
      <patternFill patternType="solid">
        <fgColor rgb="FFC5E0B3"/>
        <bgColor rgb="FFC5E0B3"/>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thin">
        <color theme="1"/>
      </left>
      <right style="thin">
        <color theme="1"/>
      </right>
      <top style="thin">
        <color theme="1"/>
      </top>
      <bottom/>
      <diagonal/>
    </border>
    <border>
      <left/>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164" fontId="1" fillId="0" borderId="0" applyFont="0" applyFill="0" applyBorder="0" applyAlignment="0" applyProtection="0"/>
    <xf numFmtId="0" fontId="1" fillId="0" borderId="0"/>
    <xf numFmtId="164" fontId="1" fillId="0" borderId="0" applyFont="0" applyFill="0" applyBorder="0" applyAlignment="0" applyProtection="0"/>
  </cellStyleXfs>
  <cellXfs count="96">
    <xf numFmtId="0" fontId="0" fillId="0" borderId="0" xfId="0"/>
    <xf numFmtId="0" fontId="2" fillId="0" borderId="0" xfId="0" applyFont="1"/>
    <xf numFmtId="0" fontId="2" fillId="0" borderId="1" xfId="0" applyFont="1" applyBorder="1"/>
    <xf numFmtId="0" fontId="3" fillId="0" borderId="0" xfId="0" applyFont="1"/>
    <xf numFmtId="0" fontId="5" fillId="2" borderId="0" xfId="0" applyFont="1" applyFill="1"/>
    <xf numFmtId="0" fontId="6" fillId="2" borderId="0" xfId="0" applyFont="1" applyFill="1" applyAlignment="1">
      <alignment horizontal="left" vertical="center"/>
    </xf>
    <xf numFmtId="0" fontId="7" fillId="2" borderId="0" xfId="0" applyFont="1" applyFill="1" applyAlignment="1">
      <alignment horizontal="left" vertical="center"/>
    </xf>
    <xf numFmtId="0" fontId="5" fillId="2" borderId="0" xfId="0" applyFont="1" applyFill="1" applyAlignment="1">
      <alignment horizontal="right"/>
    </xf>
    <xf numFmtId="0" fontId="5" fillId="2" borderId="1" xfId="0" applyFont="1" applyFill="1" applyBorder="1" applyAlignment="1">
      <alignment horizontal="center"/>
    </xf>
    <xf numFmtId="0" fontId="5" fillId="0" borderId="0" xfId="0" applyFont="1"/>
    <xf numFmtId="165" fontId="5" fillId="2" borderId="0" xfId="1" applyNumberFormat="1" applyFont="1" applyFill="1"/>
    <xf numFmtId="165" fontId="5" fillId="2" borderId="0" xfId="0" applyNumberFormat="1" applyFont="1" applyFill="1"/>
    <xf numFmtId="0" fontId="8" fillId="2" borderId="1" xfId="0" applyFont="1" applyFill="1" applyBorder="1" applyAlignment="1">
      <alignment horizontal="center"/>
    </xf>
    <xf numFmtId="0" fontId="5" fillId="4" borderId="1" xfId="0" applyFont="1" applyFill="1" applyBorder="1"/>
    <xf numFmtId="165" fontId="5" fillId="3" borderId="1" xfId="0" applyNumberFormat="1" applyFont="1" applyFill="1" applyBorder="1"/>
    <xf numFmtId="0" fontId="5" fillId="3" borderId="1" xfId="0" applyFont="1" applyFill="1" applyBorder="1"/>
    <xf numFmtId="0" fontId="5" fillId="10" borderId="1" xfId="0" applyFont="1" applyFill="1" applyBorder="1"/>
    <xf numFmtId="0" fontId="5" fillId="7" borderId="0" xfId="0" applyFont="1" applyFill="1"/>
    <xf numFmtId="0" fontId="8" fillId="2" borderId="0" xfId="0" applyFont="1" applyFill="1" applyAlignment="1">
      <alignment horizontal="left" vertical="center"/>
    </xf>
    <xf numFmtId="0" fontId="9" fillId="2" borderId="0" xfId="0" applyFont="1" applyFill="1"/>
    <xf numFmtId="0" fontId="10" fillId="2" borderId="0" xfId="0" applyFont="1" applyFill="1" applyAlignment="1">
      <alignment horizontal="left" vertical="center"/>
    </xf>
    <xf numFmtId="0" fontId="11" fillId="2" borderId="0" xfId="0" applyFont="1" applyFill="1" applyAlignment="1">
      <alignment horizontal="left" vertical="center"/>
    </xf>
    <xf numFmtId="0" fontId="1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4" fillId="2" borderId="0" xfId="0" applyFont="1" applyFill="1"/>
    <xf numFmtId="0" fontId="14" fillId="3" borderId="5" xfId="0" applyFont="1" applyFill="1" applyBorder="1" applyAlignment="1" applyProtection="1">
      <alignment vertical="center"/>
      <protection locked="0"/>
    </xf>
    <xf numFmtId="165" fontId="14" fillId="2" borderId="1" xfId="0" applyNumberFormat="1" applyFont="1" applyFill="1" applyBorder="1" applyAlignment="1">
      <alignment vertical="center"/>
    </xf>
    <xf numFmtId="0" fontId="14" fillId="3" borderId="6" xfId="0" applyFont="1" applyFill="1" applyBorder="1" applyAlignment="1" applyProtection="1">
      <alignment vertical="center"/>
      <protection locked="0"/>
    </xf>
    <xf numFmtId="0" fontId="14" fillId="4" borderId="6" xfId="0" applyFont="1" applyFill="1" applyBorder="1" applyAlignment="1" applyProtection="1">
      <alignment vertical="center"/>
      <protection locked="0"/>
    </xf>
    <xf numFmtId="165" fontId="14" fillId="2" borderId="1" xfId="0" applyNumberFormat="1" applyFont="1" applyFill="1" applyBorder="1" applyAlignment="1">
      <alignment horizontal="right" vertical="center"/>
    </xf>
    <xf numFmtId="0" fontId="15" fillId="2" borderId="0" xfId="0" applyFont="1" applyFill="1" applyAlignment="1">
      <alignment vertical="center"/>
    </xf>
    <xf numFmtId="165" fontId="15" fillId="2" borderId="1" xfId="0" applyNumberFormat="1" applyFont="1" applyFill="1" applyBorder="1" applyAlignment="1">
      <alignment vertical="center"/>
    </xf>
    <xf numFmtId="166" fontId="15" fillId="2" borderId="0" xfId="0" applyNumberFormat="1" applyFont="1" applyFill="1" applyAlignment="1">
      <alignment vertical="center"/>
    </xf>
    <xf numFmtId="0" fontId="16" fillId="2" borderId="0" xfId="0" applyFont="1" applyFill="1" applyAlignment="1">
      <alignment vertical="center"/>
    </xf>
    <xf numFmtId="0" fontId="17" fillId="2" borderId="0" xfId="0" applyFont="1" applyFill="1"/>
    <xf numFmtId="0" fontId="5" fillId="2" borderId="0" xfId="0" applyFont="1" applyFill="1" applyAlignment="1">
      <alignment horizontal="left" vertical="center" wrapText="1"/>
    </xf>
    <xf numFmtId="0" fontId="5" fillId="2" borderId="8" xfId="0" applyFont="1" applyFill="1" applyBorder="1" applyAlignment="1">
      <alignment horizontal="left" vertical="center" wrapText="1"/>
    </xf>
    <xf numFmtId="0" fontId="5" fillId="2" borderId="0" xfId="0" quotePrefix="1" applyFont="1" applyFill="1"/>
    <xf numFmtId="0" fontId="5" fillId="5" borderId="0" xfId="0" applyFont="1" applyFill="1"/>
    <xf numFmtId="0" fontId="18" fillId="0" borderId="0" xfId="0" applyFont="1"/>
    <xf numFmtId="0" fontId="18" fillId="0" borderId="0" xfId="0" applyFont="1" applyAlignment="1">
      <alignment wrapText="1"/>
    </xf>
    <xf numFmtId="0" fontId="19" fillId="0" borderId="0" xfId="0" applyFont="1"/>
    <xf numFmtId="0" fontId="8" fillId="0" borderId="0" xfId="0" applyFont="1"/>
    <xf numFmtId="0" fontId="20" fillId="8" borderId="7" xfId="0" applyFont="1" applyFill="1" applyBorder="1"/>
    <xf numFmtId="0" fontId="21" fillId="9" borderId="1" xfId="0" applyFont="1" applyFill="1" applyBorder="1" applyAlignment="1">
      <alignment wrapText="1"/>
    </xf>
    <xf numFmtId="0" fontId="22" fillId="9" borderId="1" xfId="0" applyFont="1" applyFill="1" applyBorder="1"/>
    <xf numFmtId="0" fontId="8" fillId="0" borderId="7" xfId="0" applyFont="1" applyBorder="1"/>
    <xf numFmtId="0" fontId="8" fillId="0" borderId="1" xfId="0" applyFont="1" applyBorder="1"/>
    <xf numFmtId="0" fontId="19" fillId="0" borderId="1" xfId="0" applyFont="1" applyBorder="1"/>
    <xf numFmtId="0" fontId="5" fillId="0" borderId="1" xfId="0" applyFont="1" applyBorder="1"/>
    <xf numFmtId="0" fontId="19" fillId="0" borderId="0" xfId="0" applyFont="1" applyAlignment="1">
      <alignment wrapText="1"/>
    </xf>
    <xf numFmtId="0" fontId="23" fillId="0" borderId="0" xfId="0" applyFont="1" applyAlignment="1">
      <alignment vertical="center"/>
    </xf>
    <xf numFmtId="0" fontId="19" fillId="0" borderId="1" xfId="0" applyFont="1" applyBorder="1" applyAlignment="1">
      <alignment wrapText="1"/>
    </xf>
    <xf numFmtId="0" fontId="5" fillId="0" borderId="0" xfId="0" applyFont="1" applyAlignment="1">
      <alignment vertical="center"/>
    </xf>
    <xf numFmtId="0" fontId="23" fillId="0" borderId="0" xfId="0" applyFont="1"/>
    <xf numFmtId="0" fontId="0" fillId="2" borderId="0" xfId="0" applyFill="1"/>
    <xf numFmtId="0" fontId="0" fillId="2" borderId="0" xfId="0" applyFill="1" applyAlignment="1">
      <alignment horizontal="left"/>
    </xf>
    <xf numFmtId="0" fontId="0" fillId="2" borderId="0" xfId="0" applyFill="1" applyProtection="1">
      <protection locked="0"/>
    </xf>
    <xf numFmtId="0" fontId="5" fillId="2" borderId="0" xfId="0" applyFont="1" applyFill="1" applyProtection="1">
      <protection locked="0"/>
    </xf>
    <xf numFmtId="0" fontId="5" fillId="7" borderId="0" xfId="0" applyFont="1" applyFill="1" applyProtection="1">
      <protection locked="0"/>
    </xf>
    <xf numFmtId="0" fontId="0" fillId="2" borderId="0" xfId="0" applyFill="1" applyAlignment="1" applyProtection="1">
      <alignment horizontal="left"/>
      <protection locked="0"/>
    </xf>
    <xf numFmtId="0" fontId="0" fillId="0" borderId="0" xfId="0" applyProtection="1">
      <protection locked="0"/>
    </xf>
    <xf numFmtId="0" fontId="25" fillId="8" borderId="7" xfId="0" applyFont="1" applyFill="1" applyBorder="1"/>
    <xf numFmtId="0" fontId="26" fillId="0" borderId="0" xfId="0" applyFont="1"/>
    <xf numFmtId="0" fontId="27" fillId="0" borderId="0" xfId="0" applyFont="1" applyAlignment="1">
      <alignment horizontal="justify" vertical="center"/>
    </xf>
    <xf numFmtId="0" fontId="27" fillId="0" borderId="0" xfId="0" applyFont="1"/>
    <xf numFmtId="0" fontId="18" fillId="2" borderId="0" xfId="0" applyFont="1" applyFill="1"/>
    <xf numFmtId="0" fontId="5" fillId="4" borderId="1" xfId="0" applyFont="1" applyFill="1" applyBorder="1" applyAlignment="1">
      <alignment horizontal="center"/>
    </xf>
    <xf numFmtId="0" fontId="5" fillId="3" borderId="1" xfId="0" applyFont="1" applyFill="1" applyBorder="1" applyAlignment="1">
      <alignment horizontal="center"/>
    </xf>
    <xf numFmtId="0" fontId="5" fillId="5" borderId="0" xfId="0" applyFont="1" applyFill="1" applyAlignment="1">
      <alignment horizontal="left" vertical="center"/>
    </xf>
    <xf numFmtId="0" fontId="8" fillId="6" borderId="1" xfId="0" applyFont="1" applyFill="1" applyBorder="1" applyAlignment="1">
      <alignment horizontal="center"/>
    </xf>
    <xf numFmtId="0" fontId="5" fillId="2" borderId="1"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1"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24" fillId="11" borderId="9" xfId="0" applyFont="1" applyFill="1" applyBorder="1" applyAlignment="1">
      <alignment vertical="center" wrapText="1"/>
    </xf>
    <xf numFmtId="0" fontId="24" fillId="11" borderId="10" xfId="0" applyFont="1" applyFill="1" applyBorder="1" applyAlignment="1">
      <alignment vertical="center" wrapText="1"/>
    </xf>
    <xf numFmtId="0" fontId="24" fillId="11" borderId="11" xfId="0" applyFont="1" applyFill="1" applyBorder="1" applyAlignment="1">
      <alignment vertical="center" wrapText="1"/>
    </xf>
    <xf numFmtId="0" fontId="5" fillId="3" borderId="2"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2" borderId="1" xfId="0" applyFont="1" applyFill="1" applyBorder="1" applyAlignment="1">
      <alignment horizontal="center"/>
    </xf>
  </cellXfs>
  <cellStyles count="4">
    <cellStyle name="Currency" xfId="1" builtinId="4"/>
    <cellStyle name="Currency 2" xfId="3" xr:uid="{B963DF5E-D69B-4D2D-BFB8-7981B5B994BB}"/>
    <cellStyle name="Normal" xfId="0" builtinId="0"/>
    <cellStyle name="Normal 2" xfId="2" xr:uid="{6F731669-23F2-4C1F-B551-65427245B2D2}"/>
  </cellStyles>
  <dxfs count="72">
    <dxf>
      <font>
        <color theme="0"/>
      </font>
      <fill>
        <patternFill>
          <bgColor rgb="FFC00000"/>
        </patternFill>
      </fill>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ont>
        <b/>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protection locked="0"/>
    </dxf>
    <dxf>
      <protection locked="0"/>
    </dxf>
    <dxf>
      <protection locked="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15</xdr:row>
      <xdr:rowOff>19050</xdr:rowOff>
    </xdr:from>
    <xdr:to>
      <xdr:col>1</xdr:col>
      <xdr:colOff>476250</xdr:colOff>
      <xdr:row>16</xdr:row>
      <xdr:rowOff>120650</xdr:rowOff>
    </xdr:to>
    <xdr:pic>
      <xdr:nvPicPr>
        <xdr:cNvPr id="3" name="Graphic 2" descr="Warning with solid fill">
          <a:extLst>
            <a:ext uri="{FF2B5EF4-FFF2-40B4-BE49-F238E27FC236}">
              <a16:creationId xmlns:a16="http://schemas.microsoft.com/office/drawing/2014/main" id="{EAACE2D7-7914-492F-BD46-F42B6D8179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81050" y="2654300"/>
          <a:ext cx="304800" cy="304800"/>
        </a:xfrm>
        <a:prstGeom prst="rect">
          <a:avLst/>
        </a:prstGeom>
      </xdr:spPr>
    </xdr:pic>
    <xdr:clientData/>
  </xdr:twoCellAnchor>
  <xdr:twoCellAnchor editAs="oneCell">
    <xdr:from>
      <xdr:col>1</xdr:col>
      <xdr:colOff>0</xdr:colOff>
      <xdr:row>0</xdr:row>
      <xdr:rowOff>25400</xdr:rowOff>
    </xdr:from>
    <xdr:to>
      <xdr:col>3</xdr:col>
      <xdr:colOff>527050</xdr:colOff>
      <xdr:row>2</xdr:row>
      <xdr:rowOff>140263</xdr:rowOff>
    </xdr:to>
    <xdr:pic>
      <xdr:nvPicPr>
        <xdr:cNvPr id="5" name="Picture 4">
          <a:extLst>
            <a:ext uri="{FF2B5EF4-FFF2-40B4-BE49-F238E27FC236}">
              <a16:creationId xmlns:a16="http://schemas.microsoft.com/office/drawing/2014/main" id="{9FE75EA1-6696-4BD5-B17F-290D7343250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0400" y="25400"/>
          <a:ext cx="1847850" cy="5085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50800</xdr:colOff>
      <xdr:row>0</xdr:row>
      <xdr:rowOff>165100</xdr:rowOff>
    </xdr:from>
    <xdr:to>
      <xdr:col>3</xdr:col>
      <xdr:colOff>493183</xdr:colOff>
      <xdr:row>2</xdr:row>
      <xdr:rowOff>267263</xdr:rowOff>
    </xdr:to>
    <xdr:pic>
      <xdr:nvPicPr>
        <xdr:cNvPr id="3" name="Picture 2">
          <a:extLst>
            <a:ext uri="{FF2B5EF4-FFF2-40B4-BE49-F238E27FC236}">
              <a16:creationId xmlns:a16="http://schemas.microsoft.com/office/drawing/2014/main" id="{3B5E3F2E-92EB-42E4-A24B-3ABD1A6350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400" y="165100"/>
          <a:ext cx="1746250" cy="5403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6350</xdr:colOff>
      <xdr:row>0</xdr:row>
      <xdr:rowOff>139700</xdr:rowOff>
    </xdr:from>
    <xdr:to>
      <xdr:col>1</xdr:col>
      <xdr:colOff>1752600</xdr:colOff>
      <xdr:row>2</xdr:row>
      <xdr:rowOff>229163</xdr:rowOff>
    </xdr:to>
    <xdr:pic>
      <xdr:nvPicPr>
        <xdr:cNvPr id="3" name="Picture 2">
          <a:extLst>
            <a:ext uri="{FF2B5EF4-FFF2-40B4-BE49-F238E27FC236}">
              <a16:creationId xmlns:a16="http://schemas.microsoft.com/office/drawing/2014/main" id="{5E25C209-BBD7-430E-9A55-20238D0F39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139700"/>
          <a:ext cx="1746250" cy="5403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603250</xdr:colOff>
      <xdr:row>2</xdr:row>
      <xdr:rowOff>274318</xdr:rowOff>
    </xdr:to>
    <xdr:pic>
      <xdr:nvPicPr>
        <xdr:cNvPr id="2" name="Picture 1">
          <a:extLst>
            <a:ext uri="{FF2B5EF4-FFF2-40B4-BE49-F238E27FC236}">
              <a16:creationId xmlns:a16="http://schemas.microsoft.com/office/drawing/2014/main" id="{7A3F94CF-0E09-1447-B576-B5B8387248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0" y="0"/>
          <a:ext cx="1746250" cy="4902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419100</xdr:colOff>
      <xdr:row>0</xdr:row>
      <xdr:rowOff>114300</xdr:rowOff>
    </xdr:from>
    <xdr:to>
      <xdr:col>1</xdr:col>
      <xdr:colOff>3175</xdr:colOff>
      <xdr:row>2</xdr:row>
      <xdr:rowOff>229163</xdr:rowOff>
    </xdr:to>
    <xdr:pic>
      <xdr:nvPicPr>
        <xdr:cNvPr id="2" name="Picture 1">
          <a:extLst>
            <a:ext uri="{FF2B5EF4-FFF2-40B4-BE49-F238E27FC236}">
              <a16:creationId xmlns:a16="http://schemas.microsoft.com/office/drawing/2014/main" id="{0C0F306B-ED01-4418-9326-EAAC5BFC49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14300"/>
          <a:ext cx="1746250" cy="5403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1746250</xdr:colOff>
      <xdr:row>2</xdr:row>
      <xdr:rowOff>274318</xdr:rowOff>
    </xdr:to>
    <xdr:pic>
      <xdr:nvPicPr>
        <xdr:cNvPr id="2" name="Picture 1">
          <a:extLst>
            <a:ext uri="{FF2B5EF4-FFF2-40B4-BE49-F238E27FC236}">
              <a16:creationId xmlns:a16="http://schemas.microsoft.com/office/drawing/2014/main" id="{D2F65CA4-BE43-6040-A9C2-9252FF57E6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0" y="190500"/>
          <a:ext cx="1746250" cy="490218"/>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erónica Magdalena" refreshedDate="45146.539034837966" createdVersion="8" refreshedVersion="8" minRefreshableVersion="3" recordCount="200" xr:uid="{C104A097-AA22-F140-B186-EA25E019BC2F}">
  <cacheSource type="worksheet">
    <worksheetSource ref="B30:F230" sheet="2. Financial details"/>
  </cacheSource>
  <cacheFields count="5">
    <cacheField name="Period" numFmtId="0">
      <sharedItems/>
    </cacheField>
    <cacheField name="Allowable cost" numFmtId="0">
      <sharedItems/>
    </cacheField>
    <cacheField name="Amount (MXN)" numFmtId="165">
      <sharedItems containsNonDate="0" containsString="0" containsBlank="1"/>
    </cacheField>
    <cacheField name="Justification" numFmtId="0">
      <sharedItems containsNonDate="0" containsString="0" containsBlank="1"/>
    </cacheField>
    <cacheField name="Amount category" numFmtId="0">
      <sharedItems count="5">
        <s v=" "/>
        <s v="Gastos" u="1"/>
        <s v="Inversión" u="1"/>
        <s v="Sueldos" u="1"/>
        <s v="Salary"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erónica Magdalena" refreshedDate="45152.595028935182" createdVersion="8" refreshedVersion="8" minRefreshableVersion="3" recordCount="200" xr:uid="{8EBD9054-B542-EC48-902B-40F006BB3EF3}">
  <cacheSource type="worksheet">
    <worksheetSource ref="B30:E230" sheet="2. Financial details"/>
  </cacheSource>
  <cacheFields count="4">
    <cacheField name="Period" numFmtId="0">
      <sharedItems count="7">
        <s v="Select:"/>
        <s v="Stage 3 (Sep24’ – Dec24’)" u="1"/>
        <s v="Stage 3 (Jan26' - Dec26')" u="1"/>
        <s v="Stage 1 (Jan24’ – Apr24’)" u="1"/>
        <s v="Stage 2 (Jan25' - Dec25')" u="1"/>
        <s v="Stage 1 (Jan24' - Dec24')" u="1"/>
        <s v="Stage 2 (May24’ – Aug24’)" u="1"/>
      </sharedItems>
    </cacheField>
    <cacheField name="Allowable cost" numFmtId="0">
      <sharedItems count="14">
        <s v="Select:"/>
        <s v="8. Prototype " u="1"/>
        <s v="9. Open Access journals and conferences " u="1"/>
        <s v="6. Prototype " u="1"/>
        <s v="9. Equipment" u="1"/>
        <s v="5. Long-term Research Stays (Cost of living allowance) " u="1"/>
        <s v="2. Technology Development Expert by Services - External" u="1"/>
        <s v="2. Technology Development Expert by Services - _x000a_External" u="1"/>
        <s v="4. Short-term Research Stays " u="1"/>
        <s v="3. Technology Development Expert by Fixed Time Contract " u="1"/>
        <s v="10. Materials and supplies" u="1"/>
        <s v="11. Open Access journals and conferences " u="1"/>
        <s v="13. Travel expenses related to publish articles in conference " u="1"/>
        <s v="1. Postdoctoral position" u="1"/>
      </sharedItems>
    </cacheField>
    <cacheField name="Amount (MXN)" numFmtId="165">
      <sharedItems containsNonDate="0" containsString="0" containsBlank="1"/>
    </cacheField>
    <cacheField name="Justification"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0">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r>
    <s v="Select:"/>
    <s v="Select:"/>
    <m/>
    <m/>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0">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r>
    <x v="0"/>
    <x v="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93E0D70-9758-CD40-85B3-BCD25EE42C6A}" name="PivotTable1" cacheId="2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rowHeaderCaption="Allowable cost" colHeaderCaption="Period">
  <location ref="B12:D15" firstHeaderRow="1" firstDataRow="2" firstDataCol="1"/>
  <pivotFields count="4">
    <pivotField axis="axisCol" showAll="0">
      <items count="8">
        <item x="0"/>
        <item m="1" x="5"/>
        <item m="1" x="4"/>
        <item m="1" x="2"/>
        <item m="1" x="3"/>
        <item m="1" x="6"/>
        <item m="1" x="1"/>
        <item t="default"/>
      </items>
    </pivotField>
    <pivotField axis="axisRow" showAll="0" sortType="ascending">
      <items count="15">
        <item m="1" x="13"/>
        <item m="1" x="10"/>
        <item m="1" x="11"/>
        <item m="1" x="12"/>
        <item m="1" x="7"/>
        <item m="1" x="6"/>
        <item m="1" x="9"/>
        <item m="1" x="8"/>
        <item m="1" x="5"/>
        <item m="1" x="3"/>
        <item m="1" x="1"/>
        <item m="1" x="4"/>
        <item m="1" x="2"/>
        <item x="0"/>
        <item t="default"/>
      </items>
    </pivotField>
    <pivotField dataField="1" showAll="0"/>
    <pivotField showAll="0"/>
  </pivotFields>
  <rowFields count="1">
    <field x="1"/>
  </rowFields>
  <rowItems count="2">
    <i>
      <x v="13"/>
    </i>
    <i t="grand">
      <x/>
    </i>
  </rowItems>
  <colFields count="1">
    <field x="0"/>
  </colFields>
  <colItems count="2">
    <i>
      <x/>
    </i>
    <i t="grand">
      <x/>
    </i>
  </colItems>
  <dataFields count="1">
    <dataField name="Amount (MXN) " fld="2" baseField="0" baseItem="0"/>
  </dataFields>
  <formats count="10">
    <format dxfId="71">
      <pivotArea type="all" dataOnly="0" outline="0" fieldPosition="0"/>
    </format>
    <format dxfId="70">
      <pivotArea outline="0" collapsedLevelsAreSubtotals="1" fieldPosition="0"/>
    </format>
    <format dxfId="69">
      <pivotArea type="origin" dataOnly="0" labelOnly="1" outline="0" fieldPosition="0"/>
    </format>
    <format dxfId="68">
      <pivotArea field="0" type="button" dataOnly="0" labelOnly="1" outline="0" axis="axisCol" fieldPosition="0"/>
    </format>
    <format dxfId="67">
      <pivotArea type="topRight" dataOnly="0" labelOnly="1" outline="0" fieldPosition="0"/>
    </format>
    <format dxfId="66">
      <pivotArea field="1" type="button" dataOnly="0" labelOnly="1" outline="0" axis="axisRow" fieldPosition="0"/>
    </format>
    <format dxfId="65">
      <pivotArea dataOnly="0" labelOnly="1" fieldPosition="0">
        <references count="1">
          <reference field="1" count="0"/>
        </references>
      </pivotArea>
    </format>
    <format dxfId="64">
      <pivotArea dataOnly="0" labelOnly="1" grandRow="1" outline="0" fieldPosition="0"/>
    </format>
    <format dxfId="63">
      <pivotArea dataOnly="0" labelOnly="1" fieldPosition="0">
        <references count="1">
          <reference field="0" count="0"/>
        </references>
      </pivotArea>
    </format>
    <format dxfId="62">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79D8169-BCF6-5540-B88B-3206A0B6377C}" name="PivotTable3" cacheId="2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Amount Category">
  <location ref="B12:C14" firstHeaderRow="1" firstDataRow="1" firstDataCol="1"/>
  <pivotFields count="5">
    <pivotField showAll="0"/>
    <pivotField showAll="0"/>
    <pivotField dataField="1" showAll="0"/>
    <pivotField showAll="0"/>
    <pivotField axis="axisRow" showAll="0" sortType="ascending">
      <items count="6">
        <item x="0"/>
        <item m="1" x="1"/>
        <item m="1" x="2"/>
        <item m="1" x="4"/>
        <item m="1" x="3"/>
        <item t="default"/>
      </items>
    </pivotField>
  </pivotFields>
  <rowFields count="1">
    <field x="4"/>
  </rowFields>
  <rowItems count="2">
    <i>
      <x/>
    </i>
    <i t="grand">
      <x/>
    </i>
  </rowItems>
  <colItems count="1">
    <i/>
  </colItems>
  <dataFields count="1">
    <dataField name="Sum of Amount (MXN)" fld="2" baseField="0" baseItem="0"/>
  </dataFields>
  <formats count="13">
    <format dxfId="61">
      <pivotArea type="all" dataOnly="0" outline="0" fieldPosition="0"/>
    </format>
    <format dxfId="60">
      <pivotArea field="4" type="button" dataOnly="0" labelOnly="1" outline="0" axis="axisRow" fieldPosition="0"/>
    </format>
    <format dxfId="59">
      <pivotArea dataOnly="0" labelOnly="1" fieldPosition="0">
        <references count="1">
          <reference field="4" count="0"/>
        </references>
      </pivotArea>
    </format>
    <format dxfId="58">
      <pivotArea dataOnly="0" labelOnly="1" grandRow="1" outline="0" fieldPosition="0"/>
    </format>
    <format dxfId="57">
      <pivotArea field="4" type="button" dataOnly="0" labelOnly="1" outline="0" axis="axisRow" fieldPosition="0"/>
    </format>
    <format dxfId="56">
      <pivotArea dataOnly="0" labelOnly="1" fieldPosition="0">
        <references count="1">
          <reference field="4" count="0"/>
        </references>
      </pivotArea>
    </format>
    <format dxfId="55">
      <pivotArea dataOnly="0" labelOnly="1" grandRow="1" outline="0" fieldPosition="0"/>
    </format>
    <format dxfId="54">
      <pivotArea type="all" dataOnly="0" outline="0" fieldPosition="0"/>
    </format>
    <format dxfId="53">
      <pivotArea outline="0" collapsedLevelsAreSubtotals="1" fieldPosition="0"/>
    </format>
    <format dxfId="52">
      <pivotArea field="4" type="button" dataOnly="0" labelOnly="1" outline="0" axis="axisRow" fieldPosition="0"/>
    </format>
    <format dxfId="51">
      <pivotArea dataOnly="0" labelOnly="1" fieldPosition="0">
        <references count="1">
          <reference field="4" count="0"/>
        </references>
      </pivotArea>
    </format>
    <format dxfId="50">
      <pivotArea dataOnly="0" labelOnly="1" grandRow="1" outline="0" fieldPosition="0"/>
    </format>
    <format dxfId="4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A71831-72CD-4BA4-B8C0-D0F207BD2786}" name="Modality" displayName="Modality" ref="I2:I6" totalsRowShown="0" headerRowDxfId="48" dataDxfId="47">
  <autoFilter ref="I2:I6" xr:uid="{14A71831-72CD-4BA4-B8C0-D0F207BD2786}"/>
  <tableColumns count="1">
    <tableColumn id="1" xr3:uid="{E401A844-BCA1-4147-BC55-68BF06610375}" name="Select:" dataDxfId="46"/>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4117136-EDB1-410E-920E-4AEF787CDCFD}" name="ET_C6" displayName="ET_C6" ref="X2:X6" totalsRowShown="0" headerRowDxfId="21" dataDxfId="20">
  <autoFilter ref="X2:X6" xr:uid="{94117136-EDB1-410E-920E-4AEF787CDCFD}"/>
  <tableColumns count="1">
    <tableColumn id="1" xr3:uid="{5E7BC42E-D069-414A-B7B9-2F0203C2C0EC}" name="M2_3_C6_Reduce_the_prevalence_of_excess_weight_and_obesity_in_early_childhood" dataDxfId="19"/>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27C1A46-3CDF-4E60-BD09-13507F1D297B}" name="ET_C7" displayName="ET_C7" ref="Y2:Y6" totalsRowShown="0" headerRowDxfId="18" dataDxfId="17">
  <autoFilter ref="Y2:Y6" xr:uid="{127C1A46-3CDF-4E60-BD09-13507F1D297B}"/>
  <tableColumns count="1">
    <tableColumn id="1" xr3:uid="{D3B8D5A3-6D83-47A2-9661-8740D5BF9AF5}" name="M2_3_C7_Propose_public_policy_and_entrepreneurship_to_combat_excess_weight_and_obesity" dataDxfId="16"/>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FAE996B-6EEC-4267-BB75-841020CD0F48}" name="Table118" displayName="Table118" ref="N2:N29" totalsRowShown="0" headerRowDxfId="15" dataDxfId="14">
  <autoFilter ref="N2:N29" xr:uid="{FFAE996B-6EEC-4267-BB75-841020CD0F48}"/>
  <tableColumns count="1">
    <tableColumn id="1" xr3:uid="{0A456AFA-7C61-48FE-B318-27F32B84B736}" name="M1_2_A_Trigger_Sustainability_Actions_to_Respond_to_the_Climate_Emergency" dataDxfId="13"/>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A8484E7-BB30-466D-BDB2-F4A2C76AAD4C}" name="D_B_19" displayName="D_B_19" ref="O2:O12" totalsRowShown="0" headerRowDxfId="12" dataDxfId="11">
  <autoFilter ref="O2:O12" xr:uid="{1A8484E7-BB30-466D-BDB2-F4A2C76AAD4C}"/>
  <tableColumns count="1">
    <tableColumn id="1" xr3:uid="{D5FAA792-3AA9-49DD-A401-B9652F55C035}" name="M1_2_B_Promote_the_transformation_of_cities_and_communities_to_make_them_more_sustainable_inclusive_and_prosperous" dataDxfId="10"/>
  </tableColumns>
  <tableStyleInfo name="TableStyleLight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096D76F-B1E8-4CE2-8E93-9C7D98DC30C6}" name="D_C_20" displayName="D_C_20" ref="P2:P16" totalsRowShown="0" headerRowDxfId="9" dataDxfId="8">
  <autoFilter ref="P2:P16" xr:uid="{E096D76F-B1E8-4CE2-8E93-9C7D98DC30C6}"/>
  <tableColumns count="1">
    <tableColumn id="1" xr3:uid="{FE3864EE-6CBA-4E2A-998A-98A2C742E3CA}" name="M1_2_C_Transform_and_empower_companies_towards_digitalization_the_creation_of_shared_value_and_responsible_innovation" dataDxfId="7"/>
  </tableColumns>
  <tableStyleInfo name="TableStyleLight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80E05371-C185-4C62-9E56-4BFD2937D9ED}" name="D_D_21" displayName="D_D_21" ref="Q2:Q11" totalsRowShown="0" headerRowDxfId="6" dataDxfId="5">
  <autoFilter ref="Q2:Q11" xr:uid="{80E05371-C185-4C62-9E56-4BFD2937D9ED}"/>
  <tableColumns count="1">
    <tableColumn id="1" xr3:uid="{017901B0-CB20-4096-92C4-AA884F644994}" name="M1_2_D_Promote_environments_for_human_flourishing" dataDxfId="4"/>
  </tableColumns>
  <tableStyleInfo name="TableStyleLight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AAFE1B8-FBA0-434C-9FFD-88BDE89CD7BE}" name="D_E_22" displayName="D_E_22" ref="R2:R10" totalsRowShown="0" headerRowDxfId="3" dataDxfId="2">
  <autoFilter ref="R2:R10" xr:uid="{6AAFE1B8-FBA0-434C-9FFD-88BDE89CD7BE}"/>
  <tableColumns count="1">
    <tableColumn id="1" xr3:uid="{D849483D-A1B8-4735-A043-D0DC92130B5D}" name="M1_2_E_Construction_of_a_new_social_contract" dataDxfId="1"/>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D126EA5-9DBC-4A7B-AC5A-5B43727A7B9F}" name="Modality1_DiscoveryGrants" displayName="Modality1_DiscoveryGrants" ref="J2:J8" totalsRowShown="0" headerRowDxfId="45" dataDxfId="44">
  <autoFilter ref="J2:J8" xr:uid="{8D126EA5-9DBC-4A7B-AC5A-5B43727A7B9F}"/>
  <tableColumns count="1">
    <tableColumn id="1" xr3:uid="{6F761E69-773E-4775-A5A5-33AE179554EC}" name="Modality1_DiscoveryGrants" dataDxfId="43"/>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6FD2DB3-81BD-4B44-BE55-C2841656E902}" name="Modality2_ExploratoryGrants" displayName="Modality2_ExploratoryGrants" ref="K2:K15" totalsRowShown="0" headerRowDxfId="42" dataDxfId="41">
  <autoFilter ref="K2:K15" xr:uid="{06FD2DB3-81BD-4B44-BE55-C2841656E902}"/>
  <tableColumns count="1">
    <tableColumn id="1" xr3:uid="{0994D111-6CB2-4CDD-9614-D8FB364C227C}" name="Modality2_ExploratoryGrants" dataDxfId="40"/>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1E9BA57-A75C-4352-831B-472665126E36}" name="Modality3_TranslationalExperimentalResearchGrants" displayName="Modality3_TranslationalExperimentalResearchGrants" ref="L2:L10" totalsRowShown="0" headerRowDxfId="39" dataDxfId="38">
  <autoFilter ref="L2:L10" xr:uid="{E1E9BA57-A75C-4352-831B-472665126E36}"/>
  <tableColumns count="1">
    <tableColumn id="1" xr3:uid="{D7303142-2844-475B-BFFC-672DD75D7727}" name="Modality3_TranslationalExperimentalResearchGrants" dataDxfId="37"/>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29FBF7E-5077-40AB-9CF9-73264CBC9EC7}" name="ET_C1" displayName="ET_C1" ref="S2:S6" totalsRowShown="0" headerRowDxfId="36" dataDxfId="35">
  <autoFilter ref="S2:S6" xr:uid="{829FBF7E-5077-40AB-9CF9-73264CBC9EC7}"/>
  <tableColumns count="1">
    <tableColumn id="1" xr3:uid="{7C729FC2-0C50-407A-9F23-6682227417DA}" name="M2_3_C1_Elevate_learning_outcomes_by_transforming_teaching_and_learning_to_be_engaging_and_motivating_using_active_learning_strategies_and_emerging_technologies" dataDxfId="34"/>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B6E6B0B-E74A-4381-BA79-1A3793A9E9DB}" name="ET_C2" displayName="ET_C2" ref="T2:T6" totalsRowShown="0" headerRowDxfId="33" dataDxfId="32">
  <autoFilter ref="T2:T6" xr:uid="{BB6E6B0B-E74A-4381-BA79-1A3793A9E9DB}"/>
  <tableColumns count="1">
    <tableColumn id="1" xr3:uid="{2FF31672-279D-4BD3-9DA2-42FA9375F2B0}" name="M2_3_C2_Design_effective_competency_based_education_and_lifelong_learning_systems_to_elevate_learning_outcomes" dataDxfId="31"/>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FBF227B-CDF2-44CC-8815-EE8C30E24DC8}" name="ET_C3" displayName="ET_C3" ref="U2:U6" totalsRowShown="0" headerRowDxfId="30" dataDxfId="29">
  <autoFilter ref="U2:U6" xr:uid="{9FBF227B-CDF2-44CC-8815-EE8C30E24DC8}"/>
  <tableColumns count="1">
    <tableColumn id="1" xr3:uid="{9AD6A4F9-0504-4A73-B6DA-686CE9A84AC1}" name="M2_3_C3_Design_advanced_materials_for_different_applications_to_be_net_zero_emission_and_zero_carbon_footprint" dataDxfId="28"/>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19D6C89-FD24-44C2-A6E8-D6F374DE4201}" name="ET_C4" displayName="ET_C4" ref="V2:V6" totalsRowShown="0" headerRowDxfId="27" dataDxfId="26">
  <autoFilter ref="V2:V6" xr:uid="{A19D6C89-FD24-44C2-A6E8-D6F374DE4201}"/>
  <tableColumns count="1">
    <tableColumn id="1" xr3:uid="{6FD94E53-5FB3-4402-822C-910DD045A2B6}" name="M2_3_C4_Creation_and_development_of_high_tech_manufacturing_processes_to_accelerate_and_rapidly_scale_up_the_production_of_advanced_materials_with_minimum_impact_in_the_environment" dataDxfId="25"/>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C3D5250-D770-4A99-AAB9-9D41E7531208}" name="ET_C5" displayName="ET_C5" ref="W2:W6" totalsRowShown="0" headerRowDxfId="24" dataDxfId="23">
  <autoFilter ref="W2:W6" xr:uid="{8C3D5250-D770-4A99-AAB9-9D41E7531208}"/>
  <tableColumns count="1">
    <tableColumn id="1" xr3:uid="{F5D0924D-80A5-42AA-AACE-EB0583EB0A41}" name="M2_3_C5_Develop_novel_drugs_foods_advanced_therapies_strategies_and_policies_for_early_detection_prevention_and_reduction_of_prevalence_of_metabolic_disease_and_obesity_in_children" dataDxfId="22"/>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2815C-FC91-42B2-8EDE-0F75498F31C9}">
  <sheetPr>
    <pageSetUpPr autoPageBreaks="0"/>
  </sheetPr>
  <dimension ref="B2:M23"/>
  <sheetViews>
    <sheetView tabSelected="1" zoomScaleNormal="100" workbookViewId="0">
      <selection activeCell="A5" sqref="A5"/>
    </sheetView>
  </sheetViews>
  <sheetFormatPr baseColWidth="10" defaultColWidth="8.6640625" defaultRowHeight="14" x14ac:dyDescent="0.15"/>
  <cols>
    <col min="1" max="16384" width="8.6640625" style="4"/>
  </cols>
  <sheetData>
    <row r="2" spans="2:13" ht="17" x14ac:dyDescent="0.15">
      <c r="E2" s="5" t="s">
        <v>0</v>
      </c>
    </row>
    <row r="3" spans="2:13" ht="23" x14ac:dyDescent="0.15">
      <c r="E3" s="6" t="s">
        <v>1</v>
      </c>
    </row>
    <row r="5" spans="2:13" x14ac:dyDescent="0.15">
      <c r="B5" s="4" t="s">
        <v>2</v>
      </c>
    </row>
    <row r="7" spans="2:13" x14ac:dyDescent="0.15">
      <c r="B7" s="4" t="s">
        <v>3</v>
      </c>
    </row>
    <row r="8" spans="2:13" x14ac:dyDescent="0.15">
      <c r="B8" s="4" t="s">
        <v>4</v>
      </c>
    </row>
    <row r="9" spans="2:13" x14ac:dyDescent="0.15">
      <c r="C9" s="38" t="s">
        <v>5</v>
      </c>
    </row>
    <row r="10" spans="2:13" x14ac:dyDescent="0.15">
      <c r="C10" s="38" t="s">
        <v>6</v>
      </c>
    </row>
    <row r="11" spans="2:13" x14ac:dyDescent="0.15">
      <c r="C11" s="38" t="s">
        <v>7</v>
      </c>
    </row>
    <row r="12" spans="2:13" x14ac:dyDescent="0.15">
      <c r="C12" s="38" t="s">
        <v>8</v>
      </c>
    </row>
    <row r="13" spans="2:13" x14ac:dyDescent="0.15">
      <c r="B13" s="4" t="s">
        <v>9</v>
      </c>
    </row>
    <row r="14" spans="2:13" x14ac:dyDescent="0.15">
      <c r="B14" s="4" t="s">
        <v>10</v>
      </c>
    </row>
    <row r="16" spans="2:13" x14ac:dyDescent="0.15">
      <c r="B16" s="39"/>
      <c r="C16" s="70" t="s">
        <v>11</v>
      </c>
      <c r="D16" s="70"/>
      <c r="E16" s="70"/>
      <c r="F16" s="70"/>
      <c r="G16" s="70"/>
      <c r="H16" s="70"/>
      <c r="I16" s="70"/>
      <c r="J16" s="70"/>
      <c r="K16" s="70"/>
      <c r="L16" s="70"/>
      <c r="M16" s="70"/>
    </row>
    <row r="17" spans="2:13" x14ac:dyDescent="0.15">
      <c r="B17" s="39"/>
      <c r="C17" s="70"/>
      <c r="D17" s="70"/>
      <c r="E17" s="70"/>
      <c r="F17" s="70"/>
      <c r="G17" s="70"/>
      <c r="H17" s="70"/>
      <c r="I17" s="70"/>
      <c r="J17" s="70"/>
      <c r="K17" s="70"/>
      <c r="L17" s="70"/>
      <c r="M17" s="70"/>
    </row>
    <row r="19" spans="2:13" x14ac:dyDescent="0.15">
      <c r="B19" s="4" t="s">
        <v>12</v>
      </c>
    </row>
    <row r="21" spans="2:13" x14ac:dyDescent="0.15">
      <c r="B21" s="68" t="s">
        <v>13</v>
      </c>
      <c r="C21" s="68"/>
      <c r="D21" s="68"/>
      <c r="E21" s="4" t="s">
        <v>14</v>
      </c>
    </row>
    <row r="23" spans="2:13" x14ac:dyDescent="0.15">
      <c r="B23" s="69" t="s">
        <v>15</v>
      </c>
      <c r="C23" s="69"/>
      <c r="D23" s="69"/>
      <c r="E23" s="4" t="s">
        <v>16</v>
      </c>
    </row>
  </sheetData>
  <mergeCells count="3">
    <mergeCell ref="B21:D21"/>
    <mergeCell ref="B23:D23"/>
    <mergeCell ref="C16:M17"/>
  </mergeCells>
  <pageMargins left="0.7" right="0.7" top="0.75" bottom="0.75" header="0.3" footer="0.3"/>
  <pageSetup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1A8E9-1E36-49BE-AACB-2471594F8384}">
  <dimension ref="A2:R44"/>
  <sheetViews>
    <sheetView topLeftCell="A5" zoomScaleNormal="100" workbookViewId="0">
      <selection activeCell="W12" sqref="W12"/>
    </sheetView>
  </sheetViews>
  <sheetFormatPr baseColWidth="10" defaultColWidth="8.6640625" defaultRowHeight="14" x14ac:dyDescent="0.15"/>
  <cols>
    <col min="1" max="1" width="8.6640625" style="4"/>
    <col min="2" max="4" width="9.1640625" style="4" customWidth="1"/>
    <col min="5" max="18" width="5.83203125" style="4" customWidth="1"/>
    <col min="19" max="16384" width="8.6640625" style="4"/>
  </cols>
  <sheetData>
    <row r="2" spans="1:18" ht="17" x14ac:dyDescent="0.15">
      <c r="E2" s="5" t="s">
        <v>0</v>
      </c>
    </row>
    <row r="3" spans="1:18" ht="23" x14ac:dyDescent="0.15">
      <c r="E3" s="6" t="s">
        <v>1</v>
      </c>
    </row>
    <row r="5" spans="1:18" ht="16" x14ac:dyDescent="0.2">
      <c r="B5" s="35" t="s">
        <v>17</v>
      </c>
    </row>
    <row r="6" spans="1:18" x14ac:dyDescent="0.15">
      <c r="B6" s="4" t="s">
        <v>18</v>
      </c>
    </row>
    <row r="8" spans="1:18" x14ac:dyDescent="0.15">
      <c r="B8" s="4" t="s">
        <v>19</v>
      </c>
    </row>
    <row r="10" spans="1:18" x14ac:dyDescent="0.15">
      <c r="B10" s="71" t="s">
        <v>20</v>
      </c>
      <c r="C10" s="71"/>
      <c r="D10" s="71"/>
      <c r="E10" s="71" t="s">
        <v>21</v>
      </c>
      <c r="F10" s="71"/>
      <c r="G10" s="71"/>
      <c r="H10" s="71"/>
      <c r="I10" s="71"/>
      <c r="J10" s="71"/>
      <c r="K10" s="71"/>
      <c r="L10" s="71"/>
      <c r="M10" s="71"/>
      <c r="N10" s="71"/>
      <c r="O10" s="71"/>
      <c r="P10" s="71"/>
      <c r="Q10" s="71"/>
      <c r="R10" s="71"/>
    </row>
    <row r="11" spans="1:18" ht="128" customHeight="1" x14ac:dyDescent="0.15">
      <c r="A11" s="4" t="s">
        <v>22</v>
      </c>
      <c r="B11" s="72" t="s">
        <v>23</v>
      </c>
      <c r="C11" s="72"/>
      <c r="D11" s="72"/>
      <c r="E11" s="72" t="s">
        <v>24</v>
      </c>
      <c r="F11" s="72"/>
      <c r="G11" s="72"/>
      <c r="H11" s="72"/>
      <c r="I11" s="72"/>
      <c r="J11" s="72"/>
      <c r="K11" s="72"/>
      <c r="L11" s="72"/>
      <c r="M11" s="72"/>
      <c r="N11" s="72"/>
      <c r="O11" s="72"/>
      <c r="P11" s="72"/>
      <c r="Q11" s="72"/>
      <c r="R11" s="72"/>
    </row>
    <row r="12" spans="1:18" ht="48" customHeight="1" x14ac:dyDescent="0.15">
      <c r="B12" s="72" t="s">
        <v>294</v>
      </c>
      <c r="C12" s="72"/>
      <c r="D12" s="72"/>
      <c r="E12" s="72" t="s">
        <v>295</v>
      </c>
      <c r="F12" s="72"/>
      <c r="G12" s="72"/>
      <c r="H12" s="72"/>
      <c r="I12" s="72"/>
      <c r="J12" s="72"/>
      <c r="K12" s="72"/>
      <c r="L12" s="72"/>
      <c r="M12" s="72"/>
      <c r="N12" s="72"/>
      <c r="O12" s="72"/>
      <c r="P12" s="72"/>
      <c r="Q12" s="72"/>
      <c r="R12" s="72"/>
    </row>
    <row r="13" spans="1:18" ht="105" customHeight="1" x14ac:dyDescent="0.15">
      <c r="B13" s="72" t="s">
        <v>25</v>
      </c>
      <c r="C13" s="72"/>
      <c r="D13" s="72"/>
      <c r="E13" s="72" t="s">
        <v>26</v>
      </c>
      <c r="F13" s="72"/>
      <c r="G13" s="72"/>
      <c r="H13" s="72"/>
      <c r="I13" s="72"/>
      <c r="J13" s="72"/>
      <c r="K13" s="72"/>
      <c r="L13" s="72"/>
      <c r="M13" s="72"/>
      <c r="N13" s="72"/>
      <c r="O13" s="72"/>
      <c r="P13" s="72"/>
      <c r="Q13" s="72"/>
      <c r="R13" s="72"/>
    </row>
    <row r="14" spans="1:18" ht="140" customHeight="1" x14ac:dyDescent="0.15">
      <c r="B14" s="72" t="s">
        <v>27</v>
      </c>
      <c r="C14" s="72"/>
      <c r="D14" s="72"/>
      <c r="E14" s="72" t="s">
        <v>28</v>
      </c>
      <c r="F14" s="72"/>
      <c r="G14" s="72"/>
      <c r="H14" s="72"/>
      <c r="I14" s="72"/>
      <c r="J14" s="72"/>
      <c r="K14" s="72"/>
      <c r="L14" s="72"/>
      <c r="M14" s="72"/>
      <c r="N14" s="72"/>
      <c r="O14" s="72"/>
      <c r="P14" s="72"/>
      <c r="Q14" s="72"/>
      <c r="R14" s="72"/>
    </row>
    <row r="15" spans="1:18" ht="18" customHeight="1" x14ac:dyDescent="0.15">
      <c r="B15" s="36"/>
      <c r="C15" s="36"/>
      <c r="D15" s="36"/>
      <c r="E15" s="37"/>
      <c r="F15" s="37"/>
      <c r="G15" s="37"/>
      <c r="H15" s="37"/>
      <c r="I15" s="37"/>
      <c r="J15" s="37"/>
      <c r="K15" s="37"/>
      <c r="L15" s="37"/>
      <c r="M15" s="37"/>
      <c r="N15" s="37"/>
      <c r="O15" s="37"/>
      <c r="P15" s="37"/>
      <c r="Q15" s="37"/>
      <c r="R15" s="37"/>
    </row>
    <row r="16" spans="1:18" ht="44" customHeight="1" x14ac:dyDescent="0.15">
      <c r="B16" s="73" t="s">
        <v>29</v>
      </c>
      <c r="C16" s="73"/>
      <c r="D16" s="73"/>
      <c r="E16" s="36"/>
      <c r="F16" s="36"/>
      <c r="G16" s="36"/>
      <c r="H16" s="36"/>
      <c r="I16" s="36"/>
      <c r="J16" s="36"/>
      <c r="K16" s="36"/>
      <c r="L16" s="36"/>
      <c r="M16" s="36"/>
      <c r="N16" s="36"/>
      <c r="O16" s="36"/>
      <c r="P16" s="36"/>
      <c r="Q16" s="36"/>
      <c r="R16" s="36"/>
    </row>
    <row r="17" spans="2:18" x14ac:dyDescent="0.15">
      <c r="B17" s="71" t="s">
        <v>20</v>
      </c>
      <c r="C17" s="71"/>
      <c r="D17" s="71"/>
      <c r="E17" s="71" t="s">
        <v>21</v>
      </c>
      <c r="F17" s="71"/>
      <c r="G17" s="71"/>
      <c r="H17" s="71"/>
      <c r="I17" s="71"/>
      <c r="J17" s="71"/>
      <c r="K17" s="71"/>
      <c r="L17" s="71"/>
      <c r="M17" s="71"/>
      <c r="N17" s="71"/>
      <c r="O17" s="71"/>
      <c r="P17" s="71"/>
      <c r="Q17" s="71"/>
      <c r="R17" s="71"/>
    </row>
    <row r="18" spans="2:18" ht="240" customHeight="1" x14ac:dyDescent="0.15">
      <c r="B18" s="78" t="s">
        <v>30</v>
      </c>
      <c r="C18" s="78"/>
      <c r="D18" s="78"/>
      <c r="E18" s="72" t="s">
        <v>31</v>
      </c>
      <c r="F18" s="72"/>
      <c r="G18" s="72"/>
      <c r="H18" s="72"/>
      <c r="I18" s="72"/>
      <c r="J18" s="72"/>
      <c r="K18" s="72"/>
      <c r="L18" s="72"/>
      <c r="M18" s="72"/>
      <c r="N18" s="72"/>
      <c r="O18" s="72"/>
      <c r="P18" s="72"/>
      <c r="Q18" s="72"/>
      <c r="R18" s="72"/>
    </row>
    <row r="19" spans="2:18" x14ac:dyDescent="0.15">
      <c r="B19" s="79"/>
      <c r="C19" s="79"/>
      <c r="D19" s="79"/>
      <c r="E19" s="79"/>
      <c r="F19" s="79"/>
      <c r="G19" s="79"/>
      <c r="H19" s="79"/>
      <c r="I19" s="79"/>
      <c r="J19" s="79"/>
      <c r="K19" s="79"/>
      <c r="L19" s="79"/>
      <c r="M19" s="79"/>
      <c r="N19" s="79"/>
      <c r="O19" s="79"/>
      <c r="P19" s="79"/>
      <c r="Q19" s="79"/>
      <c r="R19" s="79"/>
    </row>
    <row r="21" spans="2:18" x14ac:dyDescent="0.15">
      <c r="B21" s="4" t="s">
        <v>32</v>
      </c>
    </row>
    <row r="23" spans="2:18" x14ac:dyDescent="0.15">
      <c r="B23" s="71" t="s">
        <v>20</v>
      </c>
      <c r="C23" s="71"/>
      <c r="D23" s="71"/>
      <c r="E23" s="71" t="s">
        <v>21</v>
      </c>
      <c r="F23" s="71"/>
      <c r="G23" s="71"/>
      <c r="H23" s="71"/>
      <c r="I23" s="71"/>
      <c r="J23" s="71"/>
      <c r="K23" s="71"/>
      <c r="L23" s="71"/>
      <c r="M23" s="71"/>
      <c r="N23" s="71"/>
      <c r="O23" s="71"/>
      <c r="P23" s="71"/>
      <c r="Q23" s="71"/>
      <c r="R23" s="71"/>
    </row>
    <row r="24" spans="2:18" ht="192" customHeight="1" x14ac:dyDescent="0.15">
      <c r="B24" s="72" t="s">
        <v>33</v>
      </c>
      <c r="C24" s="72"/>
      <c r="D24" s="72"/>
      <c r="E24" s="72" t="s">
        <v>34</v>
      </c>
      <c r="F24" s="72"/>
      <c r="G24" s="72"/>
      <c r="H24" s="72"/>
      <c r="I24" s="72"/>
      <c r="J24" s="72"/>
      <c r="K24" s="72"/>
      <c r="L24" s="72"/>
      <c r="M24" s="72"/>
      <c r="N24" s="72"/>
      <c r="O24" s="72"/>
      <c r="P24" s="72"/>
      <c r="Q24" s="72"/>
      <c r="R24" s="72"/>
    </row>
    <row r="25" spans="2:18" ht="68" customHeight="1" x14ac:dyDescent="0.15">
      <c r="B25" s="72" t="s">
        <v>35</v>
      </c>
      <c r="C25" s="72"/>
      <c r="D25" s="72"/>
      <c r="E25" s="72" t="s">
        <v>36</v>
      </c>
      <c r="F25" s="72"/>
      <c r="G25" s="72"/>
      <c r="H25" s="72"/>
      <c r="I25" s="72"/>
      <c r="J25" s="72"/>
      <c r="K25" s="72"/>
      <c r="L25" s="72"/>
      <c r="M25" s="72"/>
      <c r="N25" s="72"/>
      <c r="O25" s="72"/>
      <c r="P25" s="72"/>
      <c r="Q25" s="72"/>
      <c r="R25" s="72"/>
    </row>
    <row r="26" spans="2:18" ht="225" customHeight="1" x14ac:dyDescent="0.15">
      <c r="B26" s="72" t="s">
        <v>37</v>
      </c>
      <c r="C26" s="72"/>
      <c r="D26" s="72"/>
      <c r="E26" s="72" t="s">
        <v>38</v>
      </c>
      <c r="F26" s="72"/>
      <c r="G26" s="72"/>
      <c r="H26" s="72"/>
      <c r="I26" s="72"/>
      <c r="J26" s="72"/>
      <c r="K26" s="72"/>
      <c r="L26" s="72"/>
      <c r="M26" s="72"/>
      <c r="N26" s="72"/>
      <c r="O26" s="72"/>
      <c r="P26" s="72"/>
      <c r="Q26" s="72"/>
      <c r="R26" s="72"/>
    </row>
    <row r="27" spans="2:18" ht="101" customHeight="1" x14ac:dyDescent="0.15">
      <c r="B27" s="74" t="s">
        <v>39</v>
      </c>
      <c r="C27" s="74"/>
      <c r="D27" s="74"/>
      <c r="E27" s="72" t="s">
        <v>40</v>
      </c>
      <c r="F27" s="72"/>
      <c r="G27" s="72"/>
      <c r="H27" s="72"/>
      <c r="I27" s="72"/>
      <c r="J27" s="72"/>
      <c r="K27" s="72"/>
      <c r="L27" s="72"/>
      <c r="M27" s="72"/>
      <c r="N27" s="72"/>
      <c r="O27" s="72"/>
      <c r="P27" s="72"/>
      <c r="Q27" s="72"/>
      <c r="R27" s="72"/>
    </row>
    <row r="28" spans="2:18" ht="25.25" customHeight="1" x14ac:dyDescent="0.15"/>
    <row r="29" spans="2:18" x14ac:dyDescent="0.15">
      <c r="B29" s="4" t="s">
        <v>41</v>
      </c>
    </row>
    <row r="31" spans="2:18" x14ac:dyDescent="0.15">
      <c r="B31" s="71" t="s">
        <v>20</v>
      </c>
      <c r="C31" s="71"/>
      <c r="D31" s="71"/>
      <c r="E31" s="71" t="s">
        <v>21</v>
      </c>
      <c r="F31" s="71"/>
      <c r="G31" s="71"/>
      <c r="H31" s="71"/>
      <c r="I31" s="71"/>
      <c r="J31" s="71"/>
      <c r="K31" s="71"/>
      <c r="L31" s="71"/>
      <c r="M31" s="71"/>
      <c r="N31" s="71"/>
      <c r="O31" s="71"/>
      <c r="P31" s="71"/>
      <c r="Q31" s="71"/>
      <c r="R31" s="71"/>
    </row>
    <row r="32" spans="2:18" ht="138" customHeight="1" x14ac:dyDescent="0.15">
      <c r="B32" s="72" t="s">
        <v>42</v>
      </c>
      <c r="C32" s="72"/>
      <c r="D32" s="72"/>
      <c r="E32" s="72" t="s">
        <v>293</v>
      </c>
      <c r="F32" s="72"/>
      <c r="G32" s="72"/>
      <c r="H32" s="72"/>
      <c r="I32" s="72"/>
      <c r="J32" s="72"/>
      <c r="K32" s="72"/>
      <c r="L32" s="72"/>
      <c r="M32" s="72"/>
      <c r="N32" s="72"/>
      <c r="O32" s="72"/>
      <c r="P32" s="72"/>
      <c r="Q32" s="72"/>
      <c r="R32" s="72"/>
    </row>
    <row r="33" spans="2:18" ht="21" customHeight="1" x14ac:dyDescent="0.15">
      <c r="B33" s="36"/>
      <c r="C33" s="36"/>
      <c r="D33" s="36"/>
      <c r="E33" s="36"/>
      <c r="F33" s="36"/>
      <c r="G33" s="36"/>
      <c r="H33" s="36"/>
      <c r="I33" s="36"/>
      <c r="J33" s="36"/>
      <c r="K33" s="36"/>
      <c r="L33" s="36"/>
      <c r="M33" s="36"/>
      <c r="N33" s="36"/>
      <c r="O33" s="36"/>
      <c r="P33" s="36"/>
      <c r="Q33" s="36"/>
      <c r="R33" s="36"/>
    </row>
    <row r="34" spans="2:18" x14ac:dyDescent="0.15">
      <c r="B34" s="4" t="s">
        <v>43</v>
      </c>
    </row>
    <row r="36" spans="2:18" x14ac:dyDescent="0.15">
      <c r="B36" s="71" t="s">
        <v>20</v>
      </c>
      <c r="C36" s="71"/>
      <c r="D36" s="71"/>
      <c r="E36" s="71" t="s">
        <v>21</v>
      </c>
      <c r="F36" s="71"/>
      <c r="G36" s="71"/>
      <c r="H36" s="71"/>
      <c r="I36" s="71"/>
      <c r="J36" s="71"/>
      <c r="K36" s="71"/>
      <c r="L36" s="71"/>
      <c r="M36" s="71"/>
      <c r="N36" s="71"/>
      <c r="O36" s="71"/>
      <c r="P36" s="71"/>
      <c r="Q36" s="71"/>
      <c r="R36" s="71"/>
    </row>
    <row r="37" spans="2:18" ht="98" customHeight="1" x14ac:dyDescent="0.15">
      <c r="B37" s="74" t="s">
        <v>44</v>
      </c>
      <c r="C37" s="74"/>
      <c r="D37" s="74"/>
      <c r="E37" s="72" t="s">
        <v>45</v>
      </c>
      <c r="F37" s="72"/>
      <c r="G37" s="72"/>
      <c r="H37" s="72"/>
      <c r="I37" s="72"/>
      <c r="J37" s="72"/>
      <c r="K37" s="72"/>
      <c r="L37" s="72"/>
      <c r="M37" s="72"/>
      <c r="N37" s="72"/>
      <c r="O37" s="72"/>
      <c r="P37" s="72"/>
      <c r="Q37" s="72"/>
      <c r="R37" s="72"/>
    </row>
    <row r="38" spans="2:18" ht="117" customHeight="1" x14ac:dyDescent="0.15">
      <c r="B38" s="72" t="s">
        <v>46</v>
      </c>
      <c r="C38" s="72"/>
      <c r="D38" s="72"/>
      <c r="E38" s="72" t="s">
        <v>47</v>
      </c>
      <c r="F38" s="74"/>
      <c r="G38" s="74"/>
      <c r="H38" s="74"/>
      <c r="I38" s="74"/>
      <c r="J38" s="74"/>
      <c r="K38" s="74"/>
      <c r="L38" s="74"/>
      <c r="M38" s="74"/>
      <c r="N38" s="74"/>
      <c r="O38" s="74"/>
      <c r="P38" s="74"/>
      <c r="Q38" s="74"/>
      <c r="R38" s="74"/>
    </row>
    <row r="42" spans="2:18" x14ac:dyDescent="0.15">
      <c r="B42" s="4" t="s">
        <v>48</v>
      </c>
    </row>
    <row r="44" spans="2:18" ht="152" customHeight="1" x14ac:dyDescent="0.15">
      <c r="B44" s="75" t="s">
        <v>49</v>
      </c>
      <c r="C44" s="76"/>
      <c r="D44" s="76"/>
      <c r="E44" s="76"/>
      <c r="F44" s="76"/>
      <c r="G44" s="76"/>
      <c r="H44" s="76"/>
      <c r="I44" s="76"/>
      <c r="J44" s="76"/>
      <c r="K44" s="76"/>
      <c r="L44" s="76"/>
      <c r="M44" s="76"/>
      <c r="N44" s="76"/>
      <c r="O44" s="76"/>
      <c r="P44" s="76"/>
      <c r="Q44" s="76"/>
      <c r="R44" s="77"/>
    </row>
  </sheetData>
  <mergeCells count="38">
    <mergeCell ref="B44:R44"/>
    <mergeCell ref="B17:D17"/>
    <mergeCell ref="E17:R17"/>
    <mergeCell ref="B25:D25"/>
    <mergeCell ref="E25:R25"/>
    <mergeCell ref="B18:D18"/>
    <mergeCell ref="E18:R18"/>
    <mergeCell ref="B19:D19"/>
    <mergeCell ref="E19:R19"/>
    <mergeCell ref="B37:D37"/>
    <mergeCell ref="E37:R37"/>
    <mergeCell ref="B38:D38"/>
    <mergeCell ref="E38:R38"/>
    <mergeCell ref="B31:D31"/>
    <mergeCell ref="E31:R31"/>
    <mergeCell ref="B32:D32"/>
    <mergeCell ref="E32:R32"/>
    <mergeCell ref="B36:D36"/>
    <mergeCell ref="E36:R36"/>
    <mergeCell ref="B11:D11"/>
    <mergeCell ref="E11:R11"/>
    <mergeCell ref="B23:D23"/>
    <mergeCell ref="E23:R23"/>
    <mergeCell ref="B16:D16"/>
    <mergeCell ref="B24:D24"/>
    <mergeCell ref="E24:R24"/>
    <mergeCell ref="B26:D26"/>
    <mergeCell ref="E26:R26"/>
    <mergeCell ref="B27:D27"/>
    <mergeCell ref="E27:R27"/>
    <mergeCell ref="B12:D12"/>
    <mergeCell ref="E12:R12"/>
    <mergeCell ref="B10:D10"/>
    <mergeCell ref="E10:R10"/>
    <mergeCell ref="B13:D13"/>
    <mergeCell ref="E13:R13"/>
    <mergeCell ref="B14:D14"/>
    <mergeCell ref="E14:R1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EC140-876A-4A78-B0CD-456EF78DAC55}">
  <dimension ref="A2:F230"/>
  <sheetViews>
    <sheetView workbookViewId="0">
      <selection activeCell="E24" sqref="E24"/>
    </sheetView>
  </sheetViews>
  <sheetFormatPr baseColWidth="10" defaultColWidth="8.6640625" defaultRowHeight="14" x14ac:dyDescent="0.15"/>
  <cols>
    <col min="1" max="1" width="8.6640625" style="4"/>
    <col min="2" max="2" width="29.83203125" style="4" customWidth="1"/>
    <col min="3" max="3" width="42.6640625" style="4" customWidth="1"/>
    <col min="4" max="4" width="18.33203125" style="4" customWidth="1"/>
    <col min="5" max="5" width="45.83203125" style="4" customWidth="1"/>
    <col min="6" max="6" width="17.6640625" style="4" hidden="1" customWidth="1"/>
    <col min="7" max="16384" width="8.6640625" style="4"/>
  </cols>
  <sheetData>
    <row r="2" spans="1:5" ht="17" x14ac:dyDescent="0.15">
      <c r="C2" s="5" t="s">
        <v>0</v>
      </c>
    </row>
    <row r="3" spans="1:5" ht="23" x14ac:dyDescent="0.15">
      <c r="C3" s="6" t="s">
        <v>1</v>
      </c>
    </row>
    <row r="5" spans="1:5" x14ac:dyDescent="0.15">
      <c r="D5" s="7" t="s">
        <v>50</v>
      </c>
      <c r="E5" s="8" t="s">
        <v>51</v>
      </c>
    </row>
    <row r="6" spans="1:5" x14ac:dyDescent="0.15">
      <c r="D6" s="7"/>
    </row>
    <row r="8" spans="1:5" x14ac:dyDescent="0.15">
      <c r="B8" s="4" t="s">
        <v>52</v>
      </c>
      <c r="C8" s="80"/>
      <c r="D8" s="81"/>
      <c r="E8" s="82"/>
    </row>
    <row r="9" spans="1:5" ht="14" customHeight="1" x14ac:dyDescent="0.15">
      <c r="B9" s="4" t="s">
        <v>53</v>
      </c>
      <c r="C9" s="83" t="s">
        <v>286</v>
      </c>
      <c r="D9" s="84"/>
      <c r="E9" s="85"/>
    </row>
    <row r="10" spans="1:5" x14ac:dyDescent="0.15">
      <c r="B10" s="4" t="s">
        <v>55</v>
      </c>
      <c r="C10" s="89" t="s">
        <v>54</v>
      </c>
      <c r="D10" s="90"/>
      <c r="E10" s="91"/>
    </row>
    <row r="11" spans="1:5" x14ac:dyDescent="0.15">
      <c r="B11" s="4" t="s">
        <v>56</v>
      </c>
      <c r="C11" s="89" t="s">
        <v>54</v>
      </c>
      <c r="D11" s="90"/>
      <c r="E11" s="91"/>
    </row>
    <row r="12" spans="1:5" x14ac:dyDescent="0.15">
      <c r="B12" s="9"/>
    </row>
    <row r="13" spans="1:5" x14ac:dyDescent="0.15">
      <c r="B13" s="4" t="s">
        <v>57</v>
      </c>
      <c r="C13" s="86"/>
      <c r="D13" s="87"/>
      <c r="E13" s="88"/>
    </row>
    <row r="14" spans="1:5" x14ac:dyDescent="0.15">
      <c r="A14" s="4" t="s">
        <v>22</v>
      </c>
      <c r="B14" s="4" t="s">
        <v>58</v>
      </c>
      <c r="C14" s="92"/>
      <c r="D14" s="93"/>
      <c r="E14" s="94"/>
    </row>
    <row r="15" spans="1:5" x14ac:dyDescent="0.15">
      <c r="B15" s="4" t="s">
        <v>59</v>
      </c>
      <c r="C15" s="89" t="s">
        <v>54</v>
      </c>
      <c r="D15" s="90"/>
      <c r="E15" s="91"/>
    </row>
    <row r="16" spans="1:5" x14ac:dyDescent="0.15">
      <c r="B16" s="4" t="s">
        <v>60</v>
      </c>
      <c r="C16" s="75"/>
      <c r="D16" s="76"/>
      <c r="E16" s="77"/>
    </row>
    <row r="18" spans="2:6" x14ac:dyDescent="0.15">
      <c r="B18" s="4" t="s">
        <v>61</v>
      </c>
    </row>
    <row r="19" spans="2:6" x14ac:dyDescent="0.15">
      <c r="B19" s="4" t="s">
        <v>62</v>
      </c>
    </row>
    <row r="20" spans="2:6" x14ac:dyDescent="0.15">
      <c r="B20" s="4" t="s">
        <v>63</v>
      </c>
    </row>
    <row r="22" spans="2:6" x14ac:dyDescent="0.15">
      <c r="B22" s="4" t="s">
        <v>271</v>
      </c>
      <c r="C22" s="10">
        <f>SUMIF(B31:B230, "Stage 1 (Jan24’ – Apr24’)", D31:D230)</f>
        <v>0</v>
      </c>
      <c r="D22" s="4" t="s">
        <v>64</v>
      </c>
    </row>
    <row r="23" spans="2:6" x14ac:dyDescent="0.15">
      <c r="B23" s="4" t="s">
        <v>272</v>
      </c>
      <c r="C23" s="10">
        <f>SUM(SUMIF(B31:B230, "Stage 2 (May24’ – Aug24’)", D31:D230))</f>
        <v>0</v>
      </c>
      <c r="D23" s="4" t="s">
        <v>64</v>
      </c>
    </row>
    <row r="24" spans="2:6" x14ac:dyDescent="0.15">
      <c r="B24" s="4" t="s">
        <v>273</v>
      </c>
      <c r="C24" s="10">
        <f>SUM(SUMIF(B31:B230, "Stage 3 (Sep24’ – Dec24’)", D31:D230))</f>
        <v>0</v>
      </c>
      <c r="D24" s="4" t="s">
        <v>64</v>
      </c>
    </row>
    <row r="25" spans="2:6" x14ac:dyDescent="0.15">
      <c r="B25" s="4" t="s">
        <v>65</v>
      </c>
      <c r="C25" s="11">
        <f>SUM(D31:D230)</f>
        <v>0</v>
      </c>
      <c r="D25" s="4" t="s">
        <v>64</v>
      </c>
    </row>
    <row r="26" spans="2:6" x14ac:dyDescent="0.15">
      <c r="B26" s="4" t="s">
        <v>66</v>
      </c>
      <c r="C26" s="11"/>
    </row>
    <row r="27" spans="2:6" x14ac:dyDescent="0.15">
      <c r="C27" s="11"/>
    </row>
    <row r="28" spans="2:6" x14ac:dyDescent="0.15">
      <c r="B28" s="4" t="s">
        <v>67</v>
      </c>
    </row>
    <row r="30" spans="2:6" x14ac:dyDescent="0.15">
      <c r="B30" s="12" t="s">
        <v>68</v>
      </c>
      <c r="C30" s="12" t="s">
        <v>69</v>
      </c>
      <c r="D30" s="12" t="s">
        <v>70</v>
      </c>
      <c r="E30" s="12" t="s">
        <v>71</v>
      </c>
      <c r="F30" s="12" t="s">
        <v>72</v>
      </c>
    </row>
    <row r="31" spans="2:6" x14ac:dyDescent="0.15">
      <c r="B31" s="13" t="s">
        <v>54</v>
      </c>
      <c r="C31" s="13" t="s">
        <v>54</v>
      </c>
      <c r="D31" s="14"/>
      <c r="E31" s="15"/>
      <c r="F31" s="16" t="str">
        <f>VLOOKUP(C31,Lists!$AB$2:$AC$14,2,FALSE)</f>
        <v xml:space="preserve"> </v>
      </c>
    </row>
    <row r="32" spans="2:6" x14ac:dyDescent="0.15">
      <c r="B32" s="13" t="s">
        <v>54</v>
      </c>
      <c r="C32" s="13" t="s">
        <v>54</v>
      </c>
      <c r="D32" s="14"/>
      <c r="E32" s="15"/>
      <c r="F32" s="16" t="str">
        <f>VLOOKUP(C32,Lists!$AB$2:$AC$14,2,FALSE)</f>
        <v xml:space="preserve"> </v>
      </c>
    </row>
    <row r="33" spans="2:6" x14ac:dyDescent="0.15">
      <c r="B33" s="13" t="s">
        <v>54</v>
      </c>
      <c r="C33" s="13" t="s">
        <v>54</v>
      </c>
      <c r="D33" s="14"/>
      <c r="E33" s="15"/>
      <c r="F33" s="16" t="str">
        <f>VLOOKUP(C33,Lists!$AB$2:$AC$14,2,FALSE)</f>
        <v xml:space="preserve"> </v>
      </c>
    </row>
    <row r="34" spans="2:6" x14ac:dyDescent="0.15">
      <c r="B34" s="13" t="s">
        <v>54</v>
      </c>
      <c r="C34" s="13" t="s">
        <v>54</v>
      </c>
      <c r="D34" s="14"/>
      <c r="E34" s="15"/>
      <c r="F34" s="16" t="str">
        <f>VLOOKUP(C34,Lists!$AB$2:$AC$14,2,FALSE)</f>
        <v xml:space="preserve"> </v>
      </c>
    </row>
    <row r="35" spans="2:6" x14ac:dyDescent="0.15">
      <c r="B35" s="13" t="s">
        <v>54</v>
      </c>
      <c r="C35" s="13" t="s">
        <v>54</v>
      </c>
      <c r="D35" s="14"/>
      <c r="E35" s="15"/>
      <c r="F35" s="16" t="str">
        <f>VLOOKUP(C35,Lists!$AB$2:$AC$14,2,FALSE)</f>
        <v xml:space="preserve"> </v>
      </c>
    </row>
    <row r="36" spans="2:6" x14ac:dyDescent="0.15">
      <c r="B36" s="13" t="s">
        <v>54</v>
      </c>
      <c r="C36" s="13" t="s">
        <v>54</v>
      </c>
      <c r="D36" s="14"/>
      <c r="E36" s="15"/>
      <c r="F36" s="16" t="str">
        <f>VLOOKUP(C36,Lists!$AB$2:$AC$14,2,FALSE)</f>
        <v xml:space="preserve"> </v>
      </c>
    </row>
    <row r="37" spans="2:6" x14ac:dyDescent="0.15">
      <c r="B37" s="13" t="s">
        <v>54</v>
      </c>
      <c r="C37" s="13" t="s">
        <v>54</v>
      </c>
      <c r="D37" s="14"/>
      <c r="E37" s="15"/>
      <c r="F37" s="16" t="str">
        <f>VLOOKUP(C37,Lists!$AB$2:$AC$14,2,FALSE)</f>
        <v xml:space="preserve"> </v>
      </c>
    </row>
    <row r="38" spans="2:6" x14ac:dyDescent="0.15">
      <c r="B38" s="13" t="s">
        <v>54</v>
      </c>
      <c r="C38" s="13" t="s">
        <v>54</v>
      </c>
      <c r="D38" s="14"/>
      <c r="E38" s="15"/>
      <c r="F38" s="16" t="str">
        <f>VLOOKUP(C38,Lists!$AB$2:$AC$14,2,FALSE)</f>
        <v xml:space="preserve"> </v>
      </c>
    </row>
    <row r="39" spans="2:6" x14ac:dyDescent="0.15">
      <c r="B39" s="13" t="s">
        <v>54</v>
      </c>
      <c r="C39" s="13" t="s">
        <v>54</v>
      </c>
      <c r="D39" s="14"/>
      <c r="E39" s="15"/>
      <c r="F39" s="16" t="str">
        <f>VLOOKUP(C39,Lists!$AB$2:$AC$14,2,FALSE)</f>
        <v xml:space="preserve"> </v>
      </c>
    </row>
    <row r="40" spans="2:6" x14ac:dyDescent="0.15">
      <c r="B40" s="13" t="s">
        <v>54</v>
      </c>
      <c r="C40" s="13" t="s">
        <v>54</v>
      </c>
      <c r="D40" s="14"/>
      <c r="E40" s="15"/>
      <c r="F40" s="16" t="str">
        <f>VLOOKUP(C40,Lists!$AB$2:$AC$14,2,FALSE)</f>
        <v xml:space="preserve"> </v>
      </c>
    </row>
    <row r="41" spans="2:6" x14ac:dyDescent="0.15">
      <c r="B41" s="13" t="s">
        <v>54</v>
      </c>
      <c r="C41" s="13" t="s">
        <v>54</v>
      </c>
      <c r="D41" s="14"/>
      <c r="E41" s="15"/>
      <c r="F41" s="16" t="str">
        <f>VLOOKUP(C41,Lists!$AB$2:$AC$14,2,FALSE)</f>
        <v xml:space="preserve"> </v>
      </c>
    </row>
    <row r="42" spans="2:6" x14ac:dyDescent="0.15">
      <c r="B42" s="13" t="s">
        <v>54</v>
      </c>
      <c r="C42" s="13" t="s">
        <v>54</v>
      </c>
      <c r="D42" s="14"/>
      <c r="E42" s="15"/>
      <c r="F42" s="16" t="str">
        <f>VLOOKUP(C42,Lists!$AB$2:$AC$14,2,FALSE)</f>
        <v xml:space="preserve"> </v>
      </c>
    </row>
    <row r="43" spans="2:6" x14ac:dyDescent="0.15">
      <c r="B43" s="13" t="s">
        <v>54</v>
      </c>
      <c r="C43" s="13" t="s">
        <v>54</v>
      </c>
      <c r="D43" s="14"/>
      <c r="E43" s="15"/>
      <c r="F43" s="16" t="str">
        <f>VLOOKUP(C43,Lists!$AB$2:$AC$14,2,FALSE)</f>
        <v xml:space="preserve"> </v>
      </c>
    </row>
    <row r="44" spans="2:6" x14ac:dyDescent="0.15">
      <c r="B44" s="13" t="s">
        <v>54</v>
      </c>
      <c r="C44" s="13" t="s">
        <v>54</v>
      </c>
      <c r="D44" s="14"/>
      <c r="E44" s="15"/>
      <c r="F44" s="16" t="str">
        <f>VLOOKUP(C44,Lists!$AB$2:$AC$14,2,FALSE)</f>
        <v xml:space="preserve"> </v>
      </c>
    </row>
    <row r="45" spans="2:6" x14ac:dyDescent="0.15">
      <c r="B45" s="13" t="s">
        <v>54</v>
      </c>
      <c r="C45" s="13" t="s">
        <v>54</v>
      </c>
      <c r="D45" s="14"/>
      <c r="E45" s="15"/>
      <c r="F45" s="16" t="str">
        <f>VLOOKUP(C45,Lists!$AB$2:$AC$14,2,FALSE)</f>
        <v xml:space="preserve"> </v>
      </c>
    </row>
    <row r="46" spans="2:6" x14ac:dyDescent="0.15">
      <c r="B46" s="13" t="s">
        <v>54</v>
      </c>
      <c r="C46" s="13" t="s">
        <v>54</v>
      </c>
      <c r="D46" s="14"/>
      <c r="E46" s="15"/>
      <c r="F46" s="16" t="str">
        <f>VLOOKUP(C46,Lists!$AB$2:$AC$14,2,FALSE)</f>
        <v xml:space="preserve"> </v>
      </c>
    </row>
    <row r="47" spans="2:6" x14ac:dyDescent="0.15">
      <c r="B47" s="13" t="s">
        <v>54</v>
      </c>
      <c r="C47" s="13" t="s">
        <v>54</v>
      </c>
      <c r="D47" s="14"/>
      <c r="E47" s="15"/>
      <c r="F47" s="16" t="str">
        <f>VLOOKUP(C47,Lists!$AB$2:$AC$14,2,FALSE)</f>
        <v xml:space="preserve"> </v>
      </c>
    </row>
    <row r="48" spans="2:6" x14ac:dyDescent="0.15">
      <c r="B48" s="13" t="s">
        <v>54</v>
      </c>
      <c r="C48" s="13" t="s">
        <v>54</v>
      </c>
      <c r="D48" s="14"/>
      <c r="E48" s="15"/>
      <c r="F48" s="16" t="str">
        <f>VLOOKUP(C48,Lists!$AB$2:$AC$14,2,FALSE)</f>
        <v xml:space="preserve"> </v>
      </c>
    </row>
    <row r="49" spans="2:6" x14ac:dyDescent="0.15">
      <c r="B49" s="13" t="s">
        <v>54</v>
      </c>
      <c r="C49" s="13" t="s">
        <v>54</v>
      </c>
      <c r="D49" s="14"/>
      <c r="E49" s="15"/>
      <c r="F49" s="16" t="str">
        <f>VLOOKUP(C49,Lists!$AB$2:$AC$14,2,FALSE)</f>
        <v xml:space="preserve"> </v>
      </c>
    </row>
    <row r="50" spans="2:6" x14ac:dyDescent="0.15">
      <c r="B50" s="13" t="s">
        <v>54</v>
      </c>
      <c r="C50" s="13" t="s">
        <v>54</v>
      </c>
      <c r="D50" s="14"/>
      <c r="E50" s="15"/>
      <c r="F50" s="16" t="str">
        <f>VLOOKUP(C50,Lists!$AB$2:$AC$14,2,FALSE)</f>
        <v xml:space="preserve"> </v>
      </c>
    </row>
    <row r="51" spans="2:6" x14ac:dyDescent="0.15">
      <c r="B51" s="13" t="s">
        <v>54</v>
      </c>
      <c r="C51" s="13" t="s">
        <v>54</v>
      </c>
      <c r="D51" s="14"/>
      <c r="E51" s="15"/>
      <c r="F51" s="16" t="str">
        <f>VLOOKUP(C51,Lists!$AB$2:$AC$14,2,FALSE)</f>
        <v xml:space="preserve"> </v>
      </c>
    </row>
    <row r="52" spans="2:6" x14ac:dyDescent="0.15">
      <c r="B52" s="13" t="s">
        <v>54</v>
      </c>
      <c r="C52" s="13" t="s">
        <v>54</v>
      </c>
      <c r="D52" s="14"/>
      <c r="E52" s="15"/>
      <c r="F52" s="16" t="str">
        <f>VLOOKUP(C52,Lists!$AB$2:$AC$14,2,FALSE)</f>
        <v xml:space="preserve"> </v>
      </c>
    </row>
    <row r="53" spans="2:6" x14ac:dyDescent="0.15">
      <c r="B53" s="13" t="s">
        <v>54</v>
      </c>
      <c r="C53" s="13" t="s">
        <v>54</v>
      </c>
      <c r="D53" s="14"/>
      <c r="E53" s="15"/>
      <c r="F53" s="16" t="str">
        <f>VLOOKUP(C53,Lists!$AB$2:$AC$14,2,FALSE)</f>
        <v xml:space="preserve"> </v>
      </c>
    </row>
    <row r="54" spans="2:6" x14ac:dyDescent="0.15">
      <c r="B54" s="13" t="s">
        <v>54</v>
      </c>
      <c r="C54" s="13" t="s">
        <v>54</v>
      </c>
      <c r="D54" s="14"/>
      <c r="E54" s="15"/>
      <c r="F54" s="16" t="str">
        <f>VLOOKUP(C54,Lists!$AB$2:$AC$14,2,FALSE)</f>
        <v xml:space="preserve"> </v>
      </c>
    </row>
    <row r="55" spans="2:6" x14ac:dyDescent="0.15">
      <c r="B55" s="13" t="s">
        <v>54</v>
      </c>
      <c r="C55" s="13" t="s">
        <v>54</v>
      </c>
      <c r="D55" s="14"/>
      <c r="E55" s="15"/>
      <c r="F55" s="16" t="str">
        <f>VLOOKUP(C55,Lists!$AB$2:$AC$14,2,FALSE)</f>
        <v xml:space="preserve"> </v>
      </c>
    </row>
    <row r="56" spans="2:6" x14ac:dyDescent="0.15">
      <c r="B56" s="13" t="s">
        <v>54</v>
      </c>
      <c r="C56" s="13" t="s">
        <v>54</v>
      </c>
      <c r="D56" s="14"/>
      <c r="E56" s="15"/>
      <c r="F56" s="16" t="str">
        <f>VLOOKUP(C56,Lists!$AB$2:$AC$14,2,FALSE)</f>
        <v xml:space="preserve"> </v>
      </c>
    </row>
    <row r="57" spans="2:6" x14ac:dyDescent="0.15">
      <c r="B57" s="13" t="s">
        <v>54</v>
      </c>
      <c r="C57" s="13" t="s">
        <v>54</v>
      </c>
      <c r="D57" s="14"/>
      <c r="E57" s="15"/>
      <c r="F57" s="16" t="str">
        <f>VLOOKUP(C57,Lists!$AB$2:$AC$14,2,FALSE)</f>
        <v xml:space="preserve"> </v>
      </c>
    </row>
    <row r="58" spans="2:6" x14ac:dyDescent="0.15">
      <c r="B58" s="13" t="s">
        <v>54</v>
      </c>
      <c r="C58" s="13" t="s">
        <v>54</v>
      </c>
      <c r="D58" s="14"/>
      <c r="E58" s="15"/>
      <c r="F58" s="16" t="str">
        <f>VLOOKUP(C58,Lists!$AB$2:$AC$14,2,FALSE)</f>
        <v xml:space="preserve"> </v>
      </c>
    </row>
    <row r="59" spans="2:6" x14ac:dyDescent="0.15">
      <c r="B59" s="13" t="s">
        <v>54</v>
      </c>
      <c r="C59" s="13" t="s">
        <v>54</v>
      </c>
      <c r="D59" s="14"/>
      <c r="E59" s="15"/>
      <c r="F59" s="16" t="str">
        <f>VLOOKUP(C59,Lists!$AB$2:$AC$14,2,FALSE)</f>
        <v xml:space="preserve"> </v>
      </c>
    </row>
    <row r="60" spans="2:6" x14ac:dyDescent="0.15">
      <c r="B60" s="13" t="s">
        <v>54</v>
      </c>
      <c r="C60" s="13" t="s">
        <v>54</v>
      </c>
      <c r="D60" s="14"/>
      <c r="E60" s="15"/>
      <c r="F60" s="16" t="str">
        <f>VLOOKUP(C60,Lists!$AB$2:$AC$14,2,FALSE)</f>
        <v xml:space="preserve"> </v>
      </c>
    </row>
    <row r="61" spans="2:6" x14ac:dyDescent="0.15">
      <c r="B61" s="13" t="s">
        <v>54</v>
      </c>
      <c r="C61" s="13" t="s">
        <v>54</v>
      </c>
      <c r="D61" s="14"/>
      <c r="E61" s="15"/>
      <c r="F61" s="16" t="str">
        <f>VLOOKUP(C61,Lists!$AB$2:$AC$14,2,FALSE)</f>
        <v xml:space="preserve"> </v>
      </c>
    </row>
    <row r="62" spans="2:6" x14ac:dyDescent="0.15">
      <c r="B62" s="13" t="s">
        <v>54</v>
      </c>
      <c r="C62" s="13" t="s">
        <v>54</v>
      </c>
      <c r="D62" s="14"/>
      <c r="E62" s="15"/>
      <c r="F62" s="16" t="str">
        <f>VLOOKUP(C62,Lists!$AB$2:$AC$14,2,FALSE)</f>
        <v xml:space="preserve"> </v>
      </c>
    </row>
    <row r="63" spans="2:6" x14ac:dyDescent="0.15">
      <c r="B63" s="13" t="s">
        <v>54</v>
      </c>
      <c r="C63" s="13" t="s">
        <v>54</v>
      </c>
      <c r="D63" s="14"/>
      <c r="E63" s="15"/>
      <c r="F63" s="16" t="str">
        <f>VLOOKUP(C63,Lists!$AB$2:$AC$14,2,FALSE)</f>
        <v xml:space="preserve"> </v>
      </c>
    </row>
    <row r="64" spans="2:6" x14ac:dyDescent="0.15">
      <c r="B64" s="13" t="s">
        <v>54</v>
      </c>
      <c r="C64" s="13" t="s">
        <v>54</v>
      </c>
      <c r="D64" s="14"/>
      <c r="E64" s="15"/>
      <c r="F64" s="16" t="str">
        <f>VLOOKUP(C64,Lists!$AB$2:$AC$14,2,FALSE)</f>
        <v xml:space="preserve"> </v>
      </c>
    </row>
    <row r="65" spans="2:6" x14ac:dyDescent="0.15">
      <c r="B65" s="13" t="s">
        <v>54</v>
      </c>
      <c r="C65" s="13" t="s">
        <v>54</v>
      </c>
      <c r="D65" s="14"/>
      <c r="E65" s="15"/>
      <c r="F65" s="16" t="str">
        <f>VLOOKUP(C65,Lists!$AB$2:$AC$14,2,FALSE)</f>
        <v xml:space="preserve"> </v>
      </c>
    </row>
    <row r="66" spans="2:6" x14ac:dyDescent="0.15">
      <c r="B66" s="13" t="s">
        <v>54</v>
      </c>
      <c r="C66" s="13" t="s">
        <v>54</v>
      </c>
      <c r="D66" s="14"/>
      <c r="E66" s="15"/>
      <c r="F66" s="16" t="str">
        <f>VLOOKUP(C66,Lists!$AB$2:$AC$14,2,FALSE)</f>
        <v xml:space="preserve"> </v>
      </c>
    </row>
    <row r="67" spans="2:6" x14ac:dyDescent="0.15">
      <c r="B67" s="13" t="s">
        <v>54</v>
      </c>
      <c r="C67" s="13" t="s">
        <v>54</v>
      </c>
      <c r="D67" s="14"/>
      <c r="E67" s="15"/>
      <c r="F67" s="16" t="str">
        <f>VLOOKUP(C67,Lists!$AB$2:$AC$14,2,FALSE)</f>
        <v xml:space="preserve"> </v>
      </c>
    </row>
    <row r="68" spans="2:6" x14ac:dyDescent="0.15">
      <c r="B68" s="13" t="s">
        <v>54</v>
      </c>
      <c r="C68" s="13" t="s">
        <v>54</v>
      </c>
      <c r="D68" s="14"/>
      <c r="E68" s="15"/>
      <c r="F68" s="16" t="str">
        <f>VLOOKUP(C68,Lists!$AB$2:$AC$14,2,FALSE)</f>
        <v xml:space="preserve"> </v>
      </c>
    </row>
    <row r="69" spans="2:6" x14ac:dyDescent="0.15">
      <c r="B69" s="13" t="s">
        <v>54</v>
      </c>
      <c r="C69" s="13" t="s">
        <v>54</v>
      </c>
      <c r="D69" s="14"/>
      <c r="E69" s="15"/>
      <c r="F69" s="16" t="str">
        <f>VLOOKUP(C69,Lists!$AB$2:$AC$14,2,FALSE)</f>
        <v xml:space="preserve"> </v>
      </c>
    </row>
    <row r="70" spans="2:6" x14ac:dyDescent="0.15">
      <c r="B70" s="13" t="s">
        <v>54</v>
      </c>
      <c r="C70" s="13" t="s">
        <v>54</v>
      </c>
      <c r="D70" s="14"/>
      <c r="E70" s="15"/>
      <c r="F70" s="16" t="str">
        <f>VLOOKUP(C70,Lists!$AB$2:$AC$14,2,FALSE)</f>
        <v xml:space="preserve"> </v>
      </c>
    </row>
    <row r="71" spans="2:6" x14ac:dyDescent="0.15">
      <c r="B71" s="13" t="s">
        <v>54</v>
      </c>
      <c r="C71" s="13" t="s">
        <v>54</v>
      </c>
      <c r="D71" s="14"/>
      <c r="E71" s="15"/>
      <c r="F71" s="16" t="str">
        <f>VLOOKUP(C71,Lists!$AB$2:$AC$14,2,FALSE)</f>
        <v xml:space="preserve"> </v>
      </c>
    </row>
    <row r="72" spans="2:6" x14ac:dyDescent="0.15">
      <c r="B72" s="13" t="s">
        <v>54</v>
      </c>
      <c r="C72" s="13" t="s">
        <v>54</v>
      </c>
      <c r="D72" s="14"/>
      <c r="E72" s="15"/>
      <c r="F72" s="16" t="str">
        <f>VLOOKUP(C72,Lists!$AB$2:$AC$14,2,FALSE)</f>
        <v xml:space="preserve"> </v>
      </c>
    </row>
    <row r="73" spans="2:6" x14ac:dyDescent="0.15">
      <c r="B73" s="13" t="s">
        <v>54</v>
      </c>
      <c r="C73" s="13" t="s">
        <v>54</v>
      </c>
      <c r="D73" s="14"/>
      <c r="E73" s="15"/>
      <c r="F73" s="16" t="str">
        <f>VLOOKUP(C73,Lists!$AB$2:$AC$14,2,FALSE)</f>
        <v xml:space="preserve"> </v>
      </c>
    </row>
    <row r="74" spans="2:6" x14ac:dyDescent="0.15">
      <c r="B74" s="13" t="s">
        <v>54</v>
      </c>
      <c r="C74" s="13" t="s">
        <v>54</v>
      </c>
      <c r="D74" s="14"/>
      <c r="E74" s="15"/>
      <c r="F74" s="16" t="str">
        <f>VLOOKUP(C74,Lists!$AB$2:$AC$14,2,FALSE)</f>
        <v xml:space="preserve"> </v>
      </c>
    </row>
    <row r="75" spans="2:6" x14ac:dyDescent="0.15">
      <c r="B75" s="13" t="s">
        <v>54</v>
      </c>
      <c r="C75" s="13" t="s">
        <v>54</v>
      </c>
      <c r="D75" s="14"/>
      <c r="E75" s="15"/>
      <c r="F75" s="16" t="str">
        <f>VLOOKUP(C75,Lists!$AB$2:$AC$14,2,FALSE)</f>
        <v xml:space="preserve"> </v>
      </c>
    </row>
    <row r="76" spans="2:6" x14ac:dyDescent="0.15">
      <c r="B76" s="13" t="s">
        <v>54</v>
      </c>
      <c r="C76" s="13" t="s">
        <v>54</v>
      </c>
      <c r="D76" s="14"/>
      <c r="E76" s="15"/>
      <c r="F76" s="16" t="str">
        <f>VLOOKUP(C76,Lists!$AB$2:$AC$14,2,FALSE)</f>
        <v xml:space="preserve"> </v>
      </c>
    </row>
    <row r="77" spans="2:6" x14ac:dyDescent="0.15">
      <c r="B77" s="13" t="s">
        <v>54</v>
      </c>
      <c r="C77" s="13" t="s">
        <v>54</v>
      </c>
      <c r="D77" s="14"/>
      <c r="E77" s="15"/>
      <c r="F77" s="16" t="str">
        <f>VLOOKUP(C77,Lists!$AB$2:$AC$14,2,FALSE)</f>
        <v xml:space="preserve"> </v>
      </c>
    </row>
    <row r="78" spans="2:6" x14ac:dyDescent="0.15">
      <c r="B78" s="13" t="s">
        <v>54</v>
      </c>
      <c r="C78" s="13" t="s">
        <v>54</v>
      </c>
      <c r="D78" s="14"/>
      <c r="E78" s="15"/>
      <c r="F78" s="16" t="str">
        <f>VLOOKUP(C78,Lists!$AB$2:$AC$14,2,FALSE)</f>
        <v xml:space="preserve"> </v>
      </c>
    </row>
    <row r="79" spans="2:6" x14ac:dyDescent="0.15">
      <c r="B79" s="13" t="s">
        <v>54</v>
      </c>
      <c r="C79" s="13" t="s">
        <v>54</v>
      </c>
      <c r="D79" s="14"/>
      <c r="E79" s="15"/>
      <c r="F79" s="16" t="str">
        <f>VLOOKUP(C79,Lists!$AB$2:$AC$14,2,FALSE)</f>
        <v xml:space="preserve"> </v>
      </c>
    </row>
    <row r="80" spans="2:6" x14ac:dyDescent="0.15">
      <c r="B80" s="13" t="s">
        <v>54</v>
      </c>
      <c r="C80" s="13" t="s">
        <v>54</v>
      </c>
      <c r="D80" s="14"/>
      <c r="E80" s="15"/>
      <c r="F80" s="16" t="str">
        <f>VLOOKUP(C80,Lists!$AB$2:$AC$14,2,FALSE)</f>
        <v xml:space="preserve"> </v>
      </c>
    </row>
    <row r="81" spans="2:6" x14ac:dyDescent="0.15">
      <c r="B81" s="13" t="s">
        <v>54</v>
      </c>
      <c r="C81" s="13" t="s">
        <v>54</v>
      </c>
      <c r="D81" s="14"/>
      <c r="E81" s="15"/>
      <c r="F81" s="16" t="str">
        <f>VLOOKUP(C81,Lists!$AB$2:$AC$14,2,FALSE)</f>
        <v xml:space="preserve"> </v>
      </c>
    </row>
    <row r="82" spans="2:6" x14ac:dyDescent="0.15">
      <c r="B82" s="13" t="s">
        <v>54</v>
      </c>
      <c r="C82" s="13" t="s">
        <v>54</v>
      </c>
      <c r="D82" s="14"/>
      <c r="E82" s="15"/>
      <c r="F82" s="16" t="str">
        <f>VLOOKUP(C82,Lists!$AB$2:$AC$14,2,FALSE)</f>
        <v xml:space="preserve"> </v>
      </c>
    </row>
    <row r="83" spans="2:6" x14ac:dyDescent="0.15">
      <c r="B83" s="13" t="s">
        <v>54</v>
      </c>
      <c r="C83" s="13" t="s">
        <v>54</v>
      </c>
      <c r="D83" s="14"/>
      <c r="E83" s="15"/>
      <c r="F83" s="16" t="str">
        <f>VLOOKUP(C83,Lists!$AB$2:$AC$14,2,FALSE)</f>
        <v xml:space="preserve"> </v>
      </c>
    </row>
    <row r="84" spans="2:6" x14ac:dyDescent="0.15">
      <c r="B84" s="13" t="s">
        <v>54</v>
      </c>
      <c r="C84" s="13" t="s">
        <v>54</v>
      </c>
      <c r="D84" s="14"/>
      <c r="E84" s="15"/>
      <c r="F84" s="16" t="str">
        <f>VLOOKUP(C84,Lists!$AB$2:$AC$14,2,FALSE)</f>
        <v xml:space="preserve"> </v>
      </c>
    </row>
    <row r="85" spans="2:6" x14ac:dyDescent="0.15">
      <c r="B85" s="13" t="s">
        <v>54</v>
      </c>
      <c r="C85" s="13" t="s">
        <v>54</v>
      </c>
      <c r="D85" s="14"/>
      <c r="E85" s="15"/>
      <c r="F85" s="16" t="str">
        <f>VLOOKUP(C85,Lists!$AB$2:$AC$14,2,FALSE)</f>
        <v xml:space="preserve"> </v>
      </c>
    </row>
    <row r="86" spans="2:6" x14ac:dyDescent="0.15">
      <c r="B86" s="13" t="s">
        <v>54</v>
      </c>
      <c r="C86" s="13" t="s">
        <v>54</v>
      </c>
      <c r="D86" s="14"/>
      <c r="E86" s="15"/>
      <c r="F86" s="16" t="str">
        <f>VLOOKUP(C86,Lists!$AB$2:$AC$14,2,FALSE)</f>
        <v xml:space="preserve"> </v>
      </c>
    </row>
    <row r="87" spans="2:6" x14ac:dyDescent="0.15">
      <c r="B87" s="13" t="s">
        <v>54</v>
      </c>
      <c r="C87" s="13" t="s">
        <v>54</v>
      </c>
      <c r="D87" s="14"/>
      <c r="E87" s="15"/>
      <c r="F87" s="16" t="str">
        <f>VLOOKUP(C87,Lists!$AB$2:$AC$14,2,FALSE)</f>
        <v xml:space="preserve"> </v>
      </c>
    </row>
    <row r="88" spans="2:6" x14ac:dyDescent="0.15">
      <c r="B88" s="13" t="s">
        <v>54</v>
      </c>
      <c r="C88" s="13" t="s">
        <v>54</v>
      </c>
      <c r="D88" s="14"/>
      <c r="E88" s="15"/>
      <c r="F88" s="16" t="str">
        <f>VLOOKUP(C88,Lists!$AB$2:$AC$14,2,FALSE)</f>
        <v xml:space="preserve"> </v>
      </c>
    </row>
    <row r="89" spans="2:6" x14ac:dyDescent="0.15">
      <c r="B89" s="13" t="s">
        <v>54</v>
      </c>
      <c r="C89" s="13" t="s">
        <v>54</v>
      </c>
      <c r="D89" s="14"/>
      <c r="E89" s="15"/>
      <c r="F89" s="16" t="str">
        <f>VLOOKUP(C89,Lists!$AB$2:$AC$14,2,FALSE)</f>
        <v xml:space="preserve"> </v>
      </c>
    </row>
    <row r="90" spans="2:6" x14ac:dyDescent="0.15">
      <c r="B90" s="13" t="s">
        <v>54</v>
      </c>
      <c r="C90" s="13" t="s">
        <v>54</v>
      </c>
      <c r="D90" s="14"/>
      <c r="E90" s="15"/>
      <c r="F90" s="16" t="str">
        <f>VLOOKUP(C90,Lists!$AB$2:$AC$14,2,FALSE)</f>
        <v xml:space="preserve"> </v>
      </c>
    </row>
    <row r="91" spans="2:6" x14ac:dyDescent="0.15">
      <c r="B91" s="13" t="s">
        <v>54</v>
      </c>
      <c r="C91" s="13" t="s">
        <v>54</v>
      </c>
      <c r="D91" s="14"/>
      <c r="E91" s="15"/>
      <c r="F91" s="16" t="str">
        <f>VLOOKUP(C91,Lists!$AB$2:$AC$14,2,FALSE)</f>
        <v xml:space="preserve"> </v>
      </c>
    </row>
    <row r="92" spans="2:6" x14ac:dyDescent="0.15">
      <c r="B92" s="13" t="s">
        <v>54</v>
      </c>
      <c r="C92" s="13" t="s">
        <v>54</v>
      </c>
      <c r="D92" s="14"/>
      <c r="E92" s="15"/>
      <c r="F92" s="16" t="str">
        <f>VLOOKUP(C92,Lists!$AB$2:$AC$14,2,FALSE)</f>
        <v xml:space="preserve"> </v>
      </c>
    </row>
    <row r="93" spans="2:6" x14ac:dyDescent="0.15">
      <c r="B93" s="13" t="s">
        <v>54</v>
      </c>
      <c r="C93" s="13" t="s">
        <v>54</v>
      </c>
      <c r="D93" s="14"/>
      <c r="E93" s="15"/>
      <c r="F93" s="16" t="str">
        <f>VLOOKUP(C93,Lists!$AB$2:$AC$14,2,FALSE)</f>
        <v xml:space="preserve"> </v>
      </c>
    </row>
    <row r="94" spans="2:6" x14ac:dyDescent="0.15">
      <c r="B94" s="13" t="s">
        <v>54</v>
      </c>
      <c r="C94" s="13" t="s">
        <v>54</v>
      </c>
      <c r="D94" s="14"/>
      <c r="E94" s="15"/>
      <c r="F94" s="16" t="str">
        <f>VLOOKUP(C94,Lists!$AB$2:$AC$14,2,FALSE)</f>
        <v xml:space="preserve"> </v>
      </c>
    </row>
    <row r="95" spans="2:6" x14ac:dyDescent="0.15">
      <c r="B95" s="13" t="s">
        <v>54</v>
      </c>
      <c r="C95" s="13" t="s">
        <v>54</v>
      </c>
      <c r="D95" s="14"/>
      <c r="E95" s="15"/>
      <c r="F95" s="16" t="str">
        <f>VLOOKUP(C95,Lists!$AB$2:$AC$14,2,FALSE)</f>
        <v xml:space="preserve"> </v>
      </c>
    </row>
    <row r="96" spans="2:6" x14ac:dyDescent="0.15">
      <c r="B96" s="13" t="s">
        <v>54</v>
      </c>
      <c r="C96" s="13" t="s">
        <v>54</v>
      </c>
      <c r="D96" s="14"/>
      <c r="E96" s="15"/>
      <c r="F96" s="16" t="str">
        <f>VLOOKUP(C96,Lists!$AB$2:$AC$14,2,FALSE)</f>
        <v xml:space="preserve"> </v>
      </c>
    </row>
    <row r="97" spans="2:6" x14ac:dyDescent="0.15">
      <c r="B97" s="13" t="s">
        <v>54</v>
      </c>
      <c r="C97" s="13" t="s">
        <v>54</v>
      </c>
      <c r="D97" s="14"/>
      <c r="E97" s="15"/>
      <c r="F97" s="16" t="str">
        <f>VLOOKUP(C97,Lists!$AB$2:$AC$14,2,FALSE)</f>
        <v xml:space="preserve"> </v>
      </c>
    </row>
    <row r="98" spans="2:6" x14ac:dyDescent="0.15">
      <c r="B98" s="13" t="s">
        <v>54</v>
      </c>
      <c r="C98" s="13" t="s">
        <v>54</v>
      </c>
      <c r="D98" s="14"/>
      <c r="E98" s="15"/>
      <c r="F98" s="16" t="str">
        <f>VLOOKUP(C98,Lists!$AB$2:$AC$14,2,FALSE)</f>
        <v xml:space="preserve"> </v>
      </c>
    </row>
    <row r="99" spans="2:6" x14ac:dyDescent="0.15">
      <c r="B99" s="13" t="s">
        <v>54</v>
      </c>
      <c r="C99" s="13" t="s">
        <v>54</v>
      </c>
      <c r="D99" s="14"/>
      <c r="E99" s="15"/>
      <c r="F99" s="16" t="str">
        <f>VLOOKUP(C99,Lists!$AB$2:$AC$14,2,FALSE)</f>
        <v xml:space="preserve"> </v>
      </c>
    </row>
    <row r="100" spans="2:6" x14ac:dyDescent="0.15">
      <c r="B100" s="13" t="s">
        <v>54</v>
      </c>
      <c r="C100" s="13" t="s">
        <v>54</v>
      </c>
      <c r="D100" s="14"/>
      <c r="E100" s="15"/>
      <c r="F100" s="16" t="str">
        <f>VLOOKUP(C100,Lists!$AB$2:$AC$14,2,FALSE)</f>
        <v xml:space="preserve"> </v>
      </c>
    </row>
    <row r="101" spans="2:6" x14ac:dyDescent="0.15">
      <c r="B101" s="13" t="s">
        <v>54</v>
      </c>
      <c r="C101" s="13" t="s">
        <v>54</v>
      </c>
      <c r="D101" s="14"/>
      <c r="E101" s="15"/>
      <c r="F101" s="16" t="str">
        <f>VLOOKUP(C101,Lists!$AB$2:$AC$14,2,FALSE)</f>
        <v xml:space="preserve"> </v>
      </c>
    </row>
    <row r="102" spans="2:6" x14ac:dyDescent="0.15">
      <c r="B102" s="13" t="s">
        <v>54</v>
      </c>
      <c r="C102" s="13" t="s">
        <v>54</v>
      </c>
      <c r="D102" s="14"/>
      <c r="E102" s="15"/>
      <c r="F102" s="16" t="str">
        <f>VLOOKUP(C102,Lists!$AB$2:$AC$14,2,FALSE)</f>
        <v xml:space="preserve"> </v>
      </c>
    </row>
    <row r="103" spans="2:6" x14ac:dyDescent="0.15">
      <c r="B103" s="13" t="s">
        <v>54</v>
      </c>
      <c r="C103" s="13" t="s">
        <v>54</v>
      </c>
      <c r="D103" s="14"/>
      <c r="E103" s="15"/>
      <c r="F103" s="16" t="str">
        <f>VLOOKUP(C103,Lists!$AB$2:$AC$14,2,FALSE)</f>
        <v xml:space="preserve"> </v>
      </c>
    </row>
    <row r="104" spans="2:6" x14ac:dyDescent="0.15">
      <c r="B104" s="13" t="s">
        <v>54</v>
      </c>
      <c r="C104" s="13" t="s">
        <v>54</v>
      </c>
      <c r="D104" s="14"/>
      <c r="E104" s="15"/>
      <c r="F104" s="16" t="str">
        <f>VLOOKUP(C104,Lists!$AB$2:$AC$14,2,FALSE)</f>
        <v xml:space="preserve"> </v>
      </c>
    </row>
    <row r="105" spans="2:6" x14ac:dyDescent="0.15">
      <c r="B105" s="13" t="s">
        <v>54</v>
      </c>
      <c r="C105" s="13" t="s">
        <v>54</v>
      </c>
      <c r="D105" s="14"/>
      <c r="E105" s="15"/>
      <c r="F105" s="16" t="str">
        <f>VLOOKUP(C105,Lists!$AB$2:$AC$14,2,FALSE)</f>
        <v xml:space="preserve"> </v>
      </c>
    </row>
    <row r="106" spans="2:6" x14ac:dyDescent="0.15">
      <c r="B106" s="13" t="s">
        <v>54</v>
      </c>
      <c r="C106" s="13" t="s">
        <v>54</v>
      </c>
      <c r="D106" s="14"/>
      <c r="E106" s="15"/>
      <c r="F106" s="16" t="str">
        <f>VLOOKUP(C106,Lists!$AB$2:$AC$14,2,FALSE)</f>
        <v xml:space="preserve"> </v>
      </c>
    </row>
    <row r="107" spans="2:6" x14ac:dyDescent="0.15">
      <c r="B107" s="13" t="s">
        <v>54</v>
      </c>
      <c r="C107" s="13" t="s">
        <v>54</v>
      </c>
      <c r="D107" s="14"/>
      <c r="E107" s="15"/>
      <c r="F107" s="16" t="str">
        <f>VLOOKUP(C107,Lists!$AB$2:$AC$14,2,FALSE)</f>
        <v xml:space="preserve"> </v>
      </c>
    </row>
    <row r="108" spans="2:6" x14ac:dyDescent="0.15">
      <c r="B108" s="13" t="s">
        <v>54</v>
      </c>
      <c r="C108" s="13" t="s">
        <v>54</v>
      </c>
      <c r="D108" s="14"/>
      <c r="E108" s="15"/>
      <c r="F108" s="16" t="str">
        <f>VLOOKUP(C108,Lists!$AB$2:$AC$14,2,FALSE)</f>
        <v xml:space="preserve"> </v>
      </c>
    </row>
    <row r="109" spans="2:6" x14ac:dyDescent="0.15">
      <c r="B109" s="13" t="s">
        <v>54</v>
      </c>
      <c r="C109" s="13" t="s">
        <v>54</v>
      </c>
      <c r="D109" s="14"/>
      <c r="E109" s="15"/>
      <c r="F109" s="16" t="str">
        <f>VLOOKUP(C109,Lists!$AB$2:$AC$14,2,FALSE)</f>
        <v xml:space="preserve"> </v>
      </c>
    </row>
    <row r="110" spans="2:6" x14ac:dyDescent="0.15">
      <c r="B110" s="13" t="s">
        <v>54</v>
      </c>
      <c r="C110" s="13" t="s">
        <v>54</v>
      </c>
      <c r="D110" s="14"/>
      <c r="E110" s="15"/>
      <c r="F110" s="16" t="str">
        <f>VLOOKUP(C110,Lists!$AB$2:$AC$14,2,FALSE)</f>
        <v xml:space="preserve"> </v>
      </c>
    </row>
    <row r="111" spans="2:6" x14ac:dyDescent="0.15">
      <c r="B111" s="13" t="s">
        <v>54</v>
      </c>
      <c r="C111" s="13" t="s">
        <v>54</v>
      </c>
      <c r="D111" s="14"/>
      <c r="E111" s="15"/>
      <c r="F111" s="16" t="str">
        <f>VLOOKUP(C111,Lists!$AB$2:$AC$14,2,FALSE)</f>
        <v xml:space="preserve"> </v>
      </c>
    </row>
    <row r="112" spans="2:6" x14ac:dyDescent="0.15">
      <c r="B112" s="13" t="s">
        <v>54</v>
      </c>
      <c r="C112" s="13" t="s">
        <v>54</v>
      </c>
      <c r="D112" s="14"/>
      <c r="E112" s="15"/>
      <c r="F112" s="16" t="str">
        <f>VLOOKUP(C112,Lists!$AB$2:$AC$14,2,FALSE)</f>
        <v xml:space="preserve"> </v>
      </c>
    </row>
    <row r="113" spans="2:6" x14ac:dyDescent="0.15">
      <c r="B113" s="13" t="s">
        <v>54</v>
      </c>
      <c r="C113" s="13" t="s">
        <v>54</v>
      </c>
      <c r="D113" s="14"/>
      <c r="E113" s="15"/>
      <c r="F113" s="16" t="str">
        <f>VLOOKUP(C113,Lists!$AB$2:$AC$14,2,FALSE)</f>
        <v xml:space="preserve"> </v>
      </c>
    </row>
    <row r="114" spans="2:6" x14ac:dyDescent="0.15">
      <c r="B114" s="13" t="s">
        <v>54</v>
      </c>
      <c r="C114" s="13" t="s">
        <v>54</v>
      </c>
      <c r="D114" s="14"/>
      <c r="E114" s="15"/>
      <c r="F114" s="16" t="str">
        <f>VLOOKUP(C114,Lists!$AB$2:$AC$14,2,FALSE)</f>
        <v xml:space="preserve"> </v>
      </c>
    </row>
    <row r="115" spans="2:6" x14ac:dyDescent="0.15">
      <c r="B115" s="13" t="s">
        <v>54</v>
      </c>
      <c r="C115" s="13" t="s">
        <v>54</v>
      </c>
      <c r="D115" s="14"/>
      <c r="E115" s="15"/>
      <c r="F115" s="16" t="str">
        <f>VLOOKUP(C115,Lists!$AB$2:$AC$14,2,FALSE)</f>
        <v xml:space="preserve"> </v>
      </c>
    </row>
    <row r="116" spans="2:6" x14ac:dyDescent="0.15">
      <c r="B116" s="13" t="s">
        <v>54</v>
      </c>
      <c r="C116" s="13" t="s">
        <v>54</v>
      </c>
      <c r="D116" s="14"/>
      <c r="E116" s="15"/>
      <c r="F116" s="16" t="str">
        <f>VLOOKUP(C116,Lists!$AB$2:$AC$14,2,FALSE)</f>
        <v xml:space="preserve"> </v>
      </c>
    </row>
    <row r="117" spans="2:6" x14ac:dyDescent="0.15">
      <c r="B117" s="13" t="s">
        <v>54</v>
      </c>
      <c r="C117" s="13" t="s">
        <v>54</v>
      </c>
      <c r="D117" s="14"/>
      <c r="E117" s="15"/>
      <c r="F117" s="16" t="str">
        <f>VLOOKUP(C117,Lists!$AB$2:$AC$14,2,FALSE)</f>
        <v xml:space="preserve"> </v>
      </c>
    </row>
    <row r="118" spans="2:6" x14ac:dyDescent="0.15">
      <c r="B118" s="13" t="s">
        <v>54</v>
      </c>
      <c r="C118" s="13" t="s">
        <v>54</v>
      </c>
      <c r="D118" s="14"/>
      <c r="E118" s="15"/>
      <c r="F118" s="16" t="str">
        <f>VLOOKUP(C118,Lists!$AB$2:$AC$14,2,FALSE)</f>
        <v xml:space="preserve"> </v>
      </c>
    </row>
    <row r="119" spans="2:6" x14ac:dyDescent="0.15">
      <c r="B119" s="13" t="s">
        <v>54</v>
      </c>
      <c r="C119" s="13" t="s">
        <v>54</v>
      </c>
      <c r="D119" s="14"/>
      <c r="E119" s="15"/>
      <c r="F119" s="16" t="str">
        <f>VLOOKUP(C119,Lists!$AB$2:$AC$14,2,FALSE)</f>
        <v xml:space="preserve"> </v>
      </c>
    </row>
    <row r="120" spans="2:6" x14ac:dyDescent="0.15">
      <c r="B120" s="13" t="s">
        <v>54</v>
      </c>
      <c r="C120" s="13" t="s">
        <v>54</v>
      </c>
      <c r="D120" s="14"/>
      <c r="E120" s="15"/>
      <c r="F120" s="16" t="str">
        <f>VLOOKUP(C120,Lists!$AB$2:$AC$14,2,FALSE)</f>
        <v xml:space="preserve"> </v>
      </c>
    </row>
    <row r="121" spans="2:6" x14ac:dyDescent="0.15">
      <c r="B121" s="13" t="s">
        <v>54</v>
      </c>
      <c r="C121" s="13" t="s">
        <v>54</v>
      </c>
      <c r="D121" s="14"/>
      <c r="E121" s="15"/>
      <c r="F121" s="16" t="str">
        <f>VLOOKUP(C121,Lists!$AB$2:$AC$14,2,FALSE)</f>
        <v xml:space="preserve"> </v>
      </c>
    </row>
    <row r="122" spans="2:6" x14ac:dyDescent="0.15">
      <c r="B122" s="13" t="s">
        <v>54</v>
      </c>
      <c r="C122" s="13" t="s">
        <v>54</v>
      </c>
      <c r="D122" s="14"/>
      <c r="E122" s="15"/>
      <c r="F122" s="16" t="str">
        <f>VLOOKUP(C122,Lists!$AB$2:$AC$14,2,FALSE)</f>
        <v xml:space="preserve"> </v>
      </c>
    </row>
    <row r="123" spans="2:6" x14ac:dyDescent="0.15">
      <c r="B123" s="13" t="s">
        <v>54</v>
      </c>
      <c r="C123" s="13" t="s">
        <v>54</v>
      </c>
      <c r="D123" s="14"/>
      <c r="E123" s="15"/>
      <c r="F123" s="16" t="str">
        <f>VLOOKUP(C123,Lists!$AB$2:$AC$14,2,FALSE)</f>
        <v xml:space="preserve"> </v>
      </c>
    </row>
    <row r="124" spans="2:6" x14ac:dyDescent="0.15">
      <c r="B124" s="13" t="s">
        <v>54</v>
      </c>
      <c r="C124" s="13" t="s">
        <v>54</v>
      </c>
      <c r="D124" s="14"/>
      <c r="E124" s="15"/>
      <c r="F124" s="16" t="str">
        <f>VLOOKUP(C124,Lists!$AB$2:$AC$14,2,FALSE)</f>
        <v xml:space="preserve"> </v>
      </c>
    </row>
    <row r="125" spans="2:6" x14ac:dyDescent="0.15">
      <c r="B125" s="13" t="s">
        <v>54</v>
      </c>
      <c r="C125" s="13" t="s">
        <v>54</v>
      </c>
      <c r="D125" s="14"/>
      <c r="E125" s="15"/>
      <c r="F125" s="16" t="str">
        <f>VLOOKUP(C125,Lists!$AB$2:$AC$14,2,FALSE)</f>
        <v xml:space="preserve"> </v>
      </c>
    </row>
    <row r="126" spans="2:6" x14ac:dyDescent="0.15">
      <c r="B126" s="13" t="s">
        <v>54</v>
      </c>
      <c r="C126" s="13" t="s">
        <v>54</v>
      </c>
      <c r="D126" s="14"/>
      <c r="E126" s="15"/>
      <c r="F126" s="16" t="str">
        <f>VLOOKUP(C126,Lists!$AB$2:$AC$14,2,FALSE)</f>
        <v xml:space="preserve"> </v>
      </c>
    </row>
    <row r="127" spans="2:6" x14ac:dyDescent="0.15">
      <c r="B127" s="13" t="s">
        <v>54</v>
      </c>
      <c r="C127" s="13" t="s">
        <v>54</v>
      </c>
      <c r="D127" s="14"/>
      <c r="E127" s="15"/>
      <c r="F127" s="16" t="str">
        <f>VLOOKUP(C127,Lists!$AB$2:$AC$14,2,FALSE)</f>
        <v xml:space="preserve"> </v>
      </c>
    </row>
    <row r="128" spans="2:6" x14ac:dyDescent="0.15">
      <c r="B128" s="13" t="s">
        <v>54</v>
      </c>
      <c r="C128" s="13" t="s">
        <v>54</v>
      </c>
      <c r="D128" s="14"/>
      <c r="E128" s="15"/>
      <c r="F128" s="16" t="str">
        <f>VLOOKUP(C128,Lists!$AB$2:$AC$14,2,FALSE)</f>
        <v xml:space="preserve"> </v>
      </c>
    </row>
    <row r="129" spans="2:6" x14ac:dyDescent="0.15">
      <c r="B129" s="13" t="s">
        <v>54</v>
      </c>
      <c r="C129" s="13" t="s">
        <v>54</v>
      </c>
      <c r="D129" s="14"/>
      <c r="E129" s="15"/>
      <c r="F129" s="16" t="str">
        <f>VLOOKUP(C129,Lists!$AB$2:$AC$14,2,FALSE)</f>
        <v xml:space="preserve"> </v>
      </c>
    </row>
    <row r="130" spans="2:6" x14ac:dyDescent="0.15">
      <c r="B130" s="13" t="s">
        <v>54</v>
      </c>
      <c r="C130" s="13" t="s">
        <v>54</v>
      </c>
      <c r="D130" s="14"/>
      <c r="E130" s="15"/>
      <c r="F130" s="16" t="str">
        <f>VLOOKUP(C130,Lists!$AB$2:$AC$14,2,FALSE)</f>
        <v xml:space="preserve"> </v>
      </c>
    </row>
    <row r="131" spans="2:6" x14ac:dyDescent="0.15">
      <c r="B131" s="13" t="s">
        <v>54</v>
      </c>
      <c r="C131" s="13" t="s">
        <v>54</v>
      </c>
      <c r="D131" s="14"/>
      <c r="E131" s="15"/>
      <c r="F131" s="16" t="str">
        <f>VLOOKUP(C131,Lists!$AB$2:$AC$14,2,FALSE)</f>
        <v xml:space="preserve"> </v>
      </c>
    </row>
    <row r="132" spans="2:6" x14ac:dyDescent="0.15">
      <c r="B132" s="13" t="s">
        <v>54</v>
      </c>
      <c r="C132" s="13" t="s">
        <v>54</v>
      </c>
      <c r="D132" s="14"/>
      <c r="E132" s="15"/>
      <c r="F132" s="16" t="str">
        <f>VLOOKUP(C132,Lists!$AB$2:$AC$14,2,FALSE)</f>
        <v xml:space="preserve"> </v>
      </c>
    </row>
    <row r="133" spans="2:6" x14ac:dyDescent="0.15">
      <c r="B133" s="13" t="s">
        <v>54</v>
      </c>
      <c r="C133" s="13" t="s">
        <v>54</v>
      </c>
      <c r="D133" s="14"/>
      <c r="E133" s="15"/>
      <c r="F133" s="16" t="str">
        <f>VLOOKUP(C133,Lists!$AB$2:$AC$14,2,FALSE)</f>
        <v xml:space="preserve"> </v>
      </c>
    </row>
    <row r="134" spans="2:6" x14ac:dyDescent="0.15">
      <c r="B134" s="13" t="s">
        <v>54</v>
      </c>
      <c r="C134" s="13" t="s">
        <v>54</v>
      </c>
      <c r="D134" s="14"/>
      <c r="E134" s="15"/>
      <c r="F134" s="16" t="str">
        <f>VLOOKUP(C134,Lists!$AB$2:$AC$14,2,FALSE)</f>
        <v xml:space="preserve"> </v>
      </c>
    </row>
    <row r="135" spans="2:6" x14ac:dyDescent="0.15">
      <c r="B135" s="13" t="s">
        <v>54</v>
      </c>
      <c r="C135" s="13" t="s">
        <v>54</v>
      </c>
      <c r="D135" s="14"/>
      <c r="E135" s="15"/>
      <c r="F135" s="16" t="str">
        <f>VLOOKUP(C135,Lists!$AB$2:$AC$14,2,FALSE)</f>
        <v xml:space="preserve"> </v>
      </c>
    </row>
    <row r="136" spans="2:6" x14ac:dyDescent="0.15">
      <c r="B136" s="13" t="s">
        <v>54</v>
      </c>
      <c r="C136" s="13" t="s">
        <v>54</v>
      </c>
      <c r="D136" s="14"/>
      <c r="E136" s="15"/>
      <c r="F136" s="16" t="str">
        <f>VLOOKUP(C136,Lists!$AB$2:$AC$14,2,FALSE)</f>
        <v xml:space="preserve"> </v>
      </c>
    </row>
    <row r="137" spans="2:6" x14ac:dyDescent="0.15">
      <c r="B137" s="13" t="s">
        <v>54</v>
      </c>
      <c r="C137" s="13" t="s">
        <v>54</v>
      </c>
      <c r="D137" s="14"/>
      <c r="E137" s="15"/>
      <c r="F137" s="16" t="str">
        <f>VLOOKUP(C137,Lists!$AB$2:$AC$14,2,FALSE)</f>
        <v xml:space="preserve"> </v>
      </c>
    </row>
    <row r="138" spans="2:6" x14ac:dyDescent="0.15">
      <c r="B138" s="13" t="s">
        <v>54</v>
      </c>
      <c r="C138" s="13" t="s">
        <v>54</v>
      </c>
      <c r="D138" s="14"/>
      <c r="E138" s="15"/>
      <c r="F138" s="16" t="str">
        <f>VLOOKUP(C138,Lists!$AB$2:$AC$14,2,FALSE)</f>
        <v xml:space="preserve"> </v>
      </c>
    </row>
    <row r="139" spans="2:6" x14ac:dyDescent="0.15">
      <c r="B139" s="13" t="s">
        <v>54</v>
      </c>
      <c r="C139" s="13" t="s">
        <v>54</v>
      </c>
      <c r="D139" s="14"/>
      <c r="E139" s="15"/>
      <c r="F139" s="16" t="str">
        <f>VLOOKUP(C139,Lists!$AB$2:$AC$14,2,FALSE)</f>
        <v xml:space="preserve"> </v>
      </c>
    </row>
    <row r="140" spans="2:6" x14ac:dyDescent="0.15">
      <c r="B140" s="13" t="s">
        <v>54</v>
      </c>
      <c r="C140" s="13" t="s">
        <v>54</v>
      </c>
      <c r="D140" s="14"/>
      <c r="E140" s="15"/>
      <c r="F140" s="16" t="str">
        <f>VLOOKUP(C140,Lists!$AB$2:$AC$14,2,FALSE)</f>
        <v xml:space="preserve"> </v>
      </c>
    </row>
    <row r="141" spans="2:6" x14ac:dyDescent="0.15">
      <c r="B141" s="13" t="s">
        <v>54</v>
      </c>
      <c r="C141" s="13" t="s">
        <v>54</v>
      </c>
      <c r="D141" s="14"/>
      <c r="E141" s="15"/>
      <c r="F141" s="16" t="str">
        <f>VLOOKUP(C141,Lists!$AB$2:$AC$14,2,FALSE)</f>
        <v xml:space="preserve"> </v>
      </c>
    </row>
    <row r="142" spans="2:6" x14ac:dyDescent="0.15">
      <c r="B142" s="13" t="s">
        <v>54</v>
      </c>
      <c r="C142" s="13" t="s">
        <v>54</v>
      </c>
      <c r="D142" s="14"/>
      <c r="E142" s="15"/>
      <c r="F142" s="16" t="str">
        <f>VLOOKUP(C142,Lists!$AB$2:$AC$14,2,FALSE)</f>
        <v xml:space="preserve"> </v>
      </c>
    </row>
    <row r="143" spans="2:6" x14ac:dyDescent="0.15">
      <c r="B143" s="13" t="s">
        <v>54</v>
      </c>
      <c r="C143" s="13" t="s">
        <v>54</v>
      </c>
      <c r="D143" s="14"/>
      <c r="E143" s="15"/>
      <c r="F143" s="16" t="str">
        <f>VLOOKUP(C143,Lists!$AB$2:$AC$14,2,FALSE)</f>
        <v xml:space="preserve"> </v>
      </c>
    </row>
    <row r="144" spans="2:6" x14ac:dyDescent="0.15">
      <c r="B144" s="13" t="s">
        <v>54</v>
      </c>
      <c r="C144" s="13" t="s">
        <v>54</v>
      </c>
      <c r="D144" s="14"/>
      <c r="E144" s="15"/>
      <c r="F144" s="16" t="str">
        <f>VLOOKUP(C144,Lists!$AB$2:$AC$14,2,FALSE)</f>
        <v xml:space="preserve"> </v>
      </c>
    </row>
    <row r="145" spans="2:6" x14ac:dyDescent="0.15">
      <c r="B145" s="13" t="s">
        <v>54</v>
      </c>
      <c r="C145" s="13" t="s">
        <v>54</v>
      </c>
      <c r="D145" s="14"/>
      <c r="E145" s="15"/>
      <c r="F145" s="16" t="str">
        <f>VLOOKUP(C145,Lists!$AB$2:$AC$14,2,FALSE)</f>
        <v xml:space="preserve"> </v>
      </c>
    </row>
    <row r="146" spans="2:6" x14ac:dyDescent="0.15">
      <c r="B146" s="13" t="s">
        <v>54</v>
      </c>
      <c r="C146" s="13" t="s">
        <v>54</v>
      </c>
      <c r="D146" s="14"/>
      <c r="E146" s="15"/>
      <c r="F146" s="16" t="str">
        <f>VLOOKUP(C146,Lists!$AB$2:$AC$14,2,FALSE)</f>
        <v xml:space="preserve"> </v>
      </c>
    </row>
    <row r="147" spans="2:6" x14ac:dyDescent="0.15">
      <c r="B147" s="13" t="s">
        <v>54</v>
      </c>
      <c r="C147" s="13" t="s">
        <v>54</v>
      </c>
      <c r="D147" s="14"/>
      <c r="E147" s="15"/>
      <c r="F147" s="16" t="str">
        <f>VLOOKUP(C147,Lists!$AB$2:$AC$14,2,FALSE)</f>
        <v xml:space="preserve"> </v>
      </c>
    </row>
    <row r="148" spans="2:6" x14ac:dyDescent="0.15">
      <c r="B148" s="13" t="s">
        <v>54</v>
      </c>
      <c r="C148" s="13" t="s">
        <v>54</v>
      </c>
      <c r="D148" s="14"/>
      <c r="E148" s="15"/>
      <c r="F148" s="16" t="str">
        <f>VLOOKUP(C148,Lists!$AB$2:$AC$14,2,FALSE)</f>
        <v xml:space="preserve"> </v>
      </c>
    </row>
    <row r="149" spans="2:6" x14ac:dyDescent="0.15">
      <c r="B149" s="13" t="s">
        <v>54</v>
      </c>
      <c r="C149" s="13" t="s">
        <v>54</v>
      </c>
      <c r="D149" s="14"/>
      <c r="E149" s="15"/>
      <c r="F149" s="16" t="str">
        <f>VLOOKUP(C149,Lists!$AB$2:$AC$14,2,FALSE)</f>
        <v xml:space="preserve"> </v>
      </c>
    </row>
    <row r="150" spans="2:6" x14ac:dyDescent="0.15">
      <c r="B150" s="13" t="s">
        <v>54</v>
      </c>
      <c r="C150" s="13" t="s">
        <v>54</v>
      </c>
      <c r="D150" s="14"/>
      <c r="E150" s="15"/>
      <c r="F150" s="16" t="str">
        <f>VLOOKUP(C150,Lists!$AB$2:$AC$14,2,FALSE)</f>
        <v xml:space="preserve"> </v>
      </c>
    </row>
    <row r="151" spans="2:6" x14ac:dyDescent="0.15">
      <c r="B151" s="13" t="s">
        <v>54</v>
      </c>
      <c r="C151" s="13" t="s">
        <v>54</v>
      </c>
      <c r="D151" s="14"/>
      <c r="E151" s="15"/>
      <c r="F151" s="16" t="str">
        <f>VLOOKUP(C151,Lists!$AB$2:$AC$14,2,FALSE)</f>
        <v xml:space="preserve"> </v>
      </c>
    </row>
    <row r="152" spans="2:6" x14ac:dyDescent="0.15">
      <c r="B152" s="13" t="s">
        <v>54</v>
      </c>
      <c r="C152" s="13" t="s">
        <v>54</v>
      </c>
      <c r="D152" s="14"/>
      <c r="E152" s="15"/>
      <c r="F152" s="16" t="str">
        <f>VLOOKUP(C152,Lists!$AB$2:$AC$14,2,FALSE)</f>
        <v xml:space="preserve"> </v>
      </c>
    </row>
    <row r="153" spans="2:6" x14ac:dyDescent="0.15">
      <c r="B153" s="13" t="s">
        <v>54</v>
      </c>
      <c r="C153" s="13" t="s">
        <v>54</v>
      </c>
      <c r="D153" s="14"/>
      <c r="E153" s="15"/>
      <c r="F153" s="16" t="str">
        <f>VLOOKUP(C153,Lists!$AB$2:$AC$14,2,FALSE)</f>
        <v xml:space="preserve"> </v>
      </c>
    </row>
    <row r="154" spans="2:6" x14ac:dyDescent="0.15">
      <c r="B154" s="13" t="s">
        <v>54</v>
      </c>
      <c r="C154" s="13" t="s">
        <v>54</v>
      </c>
      <c r="D154" s="14"/>
      <c r="E154" s="15"/>
      <c r="F154" s="16" t="str">
        <f>VLOOKUP(C154,Lists!$AB$2:$AC$14,2,FALSE)</f>
        <v xml:space="preserve"> </v>
      </c>
    </row>
    <row r="155" spans="2:6" x14ac:dyDescent="0.15">
      <c r="B155" s="13" t="s">
        <v>54</v>
      </c>
      <c r="C155" s="13" t="s">
        <v>54</v>
      </c>
      <c r="D155" s="14"/>
      <c r="E155" s="15"/>
      <c r="F155" s="16" t="str">
        <f>VLOOKUP(C155,Lists!$AB$2:$AC$14,2,FALSE)</f>
        <v xml:space="preserve"> </v>
      </c>
    </row>
    <row r="156" spans="2:6" x14ac:dyDescent="0.15">
      <c r="B156" s="13" t="s">
        <v>54</v>
      </c>
      <c r="C156" s="13" t="s">
        <v>54</v>
      </c>
      <c r="D156" s="14"/>
      <c r="E156" s="15"/>
      <c r="F156" s="16" t="str">
        <f>VLOOKUP(C156,Lists!$AB$2:$AC$14,2,FALSE)</f>
        <v xml:space="preserve"> </v>
      </c>
    </row>
    <row r="157" spans="2:6" x14ac:dyDescent="0.15">
      <c r="B157" s="13" t="s">
        <v>54</v>
      </c>
      <c r="C157" s="13" t="s">
        <v>54</v>
      </c>
      <c r="D157" s="14"/>
      <c r="E157" s="15"/>
      <c r="F157" s="16" t="str">
        <f>VLOOKUP(C157,Lists!$AB$2:$AC$14,2,FALSE)</f>
        <v xml:space="preserve"> </v>
      </c>
    </row>
    <row r="158" spans="2:6" x14ac:dyDescent="0.15">
      <c r="B158" s="13" t="s">
        <v>54</v>
      </c>
      <c r="C158" s="13" t="s">
        <v>54</v>
      </c>
      <c r="D158" s="14"/>
      <c r="E158" s="15"/>
      <c r="F158" s="16" t="str">
        <f>VLOOKUP(C158,Lists!$AB$2:$AC$14,2,FALSE)</f>
        <v xml:space="preserve"> </v>
      </c>
    </row>
    <row r="159" spans="2:6" x14ac:dyDescent="0.15">
      <c r="B159" s="13" t="s">
        <v>54</v>
      </c>
      <c r="C159" s="13" t="s">
        <v>54</v>
      </c>
      <c r="D159" s="14"/>
      <c r="E159" s="15"/>
      <c r="F159" s="16" t="str">
        <f>VLOOKUP(C159,Lists!$AB$2:$AC$14,2,FALSE)</f>
        <v xml:space="preserve"> </v>
      </c>
    </row>
    <row r="160" spans="2:6" x14ac:dyDescent="0.15">
      <c r="B160" s="13" t="s">
        <v>54</v>
      </c>
      <c r="C160" s="13" t="s">
        <v>54</v>
      </c>
      <c r="D160" s="14"/>
      <c r="E160" s="15"/>
      <c r="F160" s="16" t="str">
        <f>VLOOKUP(C160,Lists!$AB$2:$AC$14,2,FALSE)</f>
        <v xml:space="preserve"> </v>
      </c>
    </row>
    <row r="161" spans="2:6" x14ac:dyDescent="0.15">
      <c r="B161" s="13" t="s">
        <v>54</v>
      </c>
      <c r="C161" s="13" t="s">
        <v>54</v>
      </c>
      <c r="D161" s="14"/>
      <c r="E161" s="15"/>
      <c r="F161" s="16" t="str">
        <f>VLOOKUP(C161,Lists!$AB$2:$AC$14,2,FALSE)</f>
        <v xml:space="preserve"> </v>
      </c>
    </row>
    <row r="162" spans="2:6" x14ac:dyDescent="0.15">
      <c r="B162" s="13" t="s">
        <v>54</v>
      </c>
      <c r="C162" s="13" t="s">
        <v>54</v>
      </c>
      <c r="D162" s="14"/>
      <c r="E162" s="15"/>
      <c r="F162" s="16" t="str">
        <f>VLOOKUP(C162,Lists!$AB$2:$AC$14,2,FALSE)</f>
        <v xml:space="preserve"> </v>
      </c>
    </row>
    <row r="163" spans="2:6" x14ac:dyDescent="0.15">
      <c r="B163" s="13" t="s">
        <v>54</v>
      </c>
      <c r="C163" s="13" t="s">
        <v>54</v>
      </c>
      <c r="D163" s="14"/>
      <c r="E163" s="15"/>
      <c r="F163" s="16" t="str">
        <f>VLOOKUP(C163,Lists!$AB$2:$AC$14,2,FALSE)</f>
        <v xml:space="preserve"> </v>
      </c>
    </row>
    <row r="164" spans="2:6" x14ac:dyDescent="0.15">
      <c r="B164" s="13" t="s">
        <v>54</v>
      </c>
      <c r="C164" s="13" t="s">
        <v>54</v>
      </c>
      <c r="D164" s="14"/>
      <c r="E164" s="15"/>
      <c r="F164" s="16" t="str">
        <f>VLOOKUP(C164,Lists!$AB$2:$AC$14,2,FALSE)</f>
        <v xml:space="preserve"> </v>
      </c>
    </row>
    <row r="165" spans="2:6" x14ac:dyDescent="0.15">
      <c r="B165" s="13" t="s">
        <v>54</v>
      </c>
      <c r="C165" s="13" t="s">
        <v>54</v>
      </c>
      <c r="D165" s="14"/>
      <c r="E165" s="15"/>
      <c r="F165" s="16" t="str">
        <f>VLOOKUP(C165,Lists!$AB$2:$AC$14,2,FALSE)</f>
        <v xml:space="preserve"> </v>
      </c>
    </row>
    <row r="166" spans="2:6" x14ac:dyDescent="0.15">
      <c r="B166" s="13" t="s">
        <v>54</v>
      </c>
      <c r="C166" s="13" t="s">
        <v>54</v>
      </c>
      <c r="D166" s="14"/>
      <c r="E166" s="15"/>
      <c r="F166" s="16" t="str">
        <f>VLOOKUP(C166,Lists!$AB$2:$AC$14,2,FALSE)</f>
        <v xml:space="preserve"> </v>
      </c>
    </row>
    <row r="167" spans="2:6" x14ac:dyDescent="0.15">
      <c r="B167" s="13" t="s">
        <v>54</v>
      </c>
      <c r="C167" s="13" t="s">
        <v>54</v>
      </c>
      <c r="D167" s="14"/>
      <c r="E167" s="15"/>
      <c r="F167" s="16" t="str">
        <f>VLOOKUP(C167,Lists!$AB$2:$AC$14,2,FALSE)</f>
        <v xml:space="preserve"> </v>
      </c>
    </row>
    <row r="168" spans="2:6" x14ac:dyDescent="0.15">
      <c r="B168" s="13" t="s">
        <v>54</v>
      </c>
      <c r="C168" s="13" t="s">
        <v>54</v>
      </c>
      <c r="D168" s="14"/>
      <c r="E168" s="15"/>
      <c r="F168" s="16" t="str">
        <f>VLOOKUP(C168,Lists!$AB$2:$AC$14,2,FALSE)</f>
        <v xml:space="preserve"> </v>
      </c>
    </row>
    <row r="169" spans="2:6" x14ac:dyDescent="0.15">
      <c r="B169" s="13" t="s">
        <v>54</v>
      </c>
      <c r="C169" s="13" t="s">
        <v>54</v>
      </c>
      <c r="D169" s="14"/>
      <c r="E169" s="15"/>
      <c r="F169" s="16" t="str">
        <f>VLOOKUP(C169,Lists!$AB$2:$AC$14,2,FALSE)</f>
        <v xml:space="preserve"> </v>
      </c>
    </row>
    <row r="170" spans="2:6" x14ac:dyDescent="0.15">
      <c r="B170" s="13" t="s">
        <v>54</v>
      </c>
      <c r="C170" s="13" t="s">
        <v>54</v>
      </c>
      <c r="D170" s="14"/>
      <c r="E170" s="15"/>
      <c r="F170" s="16" t="str">
        <f>VLOOKUP(C170,Lists!$AB$2:$AC$14,2,FALSE)</f>
        <v xml:space="preserve"> </v>
      </c>
    </row>
    <row r="171" spans="2:6" x14ac:dyDescent="0.15">
      <c r="B171" s="13" t="s">
        <v>54</v>
      </c>
      <c r="C171" s="13" t="s">
        <v>54</v>
      </c>
      <c r="D171" s="14"/>
      <c r="E171" s="15"/>
      <c r="F171" s="16" t="str">
        <f>VLOOKUP(C171,Lists!$AB$2:$AC$14,2,FALSE)</f>
        <v xml:space="preserve"> </v>
      </c>
    </row>
    <row r="172" spans="2:6" x14ac:dyDescent="0.15">
      <c r="B172" s="13" t="s">
        <v>54</v>
      </c>
      <c r="C172" s="13" t="s">
        <v>54</v>
      </c>
      <c r="D172" s="14"/>
      <c r="E172" s="15"/>
      <c r="F172" s="16" t="str">
        <f>VLOOKUP(C172,Lists!$AB$2:$AC$14,2,FALSE)</f>
        <v xml:space="preserve"> </v>
      </c>
    </row>
    <row r="173" spans="2:6" x14ac:dyDescent="0.15">
      <c r="B173" s="13" t="s">
        <v>54</v>
      </c>
      <c r="C173" s="13" t="s">
        <v>54</v>
      </c>
      <c r="D173" s="14"/>
      <c r="E173" s="15"/>
      <c r="F173" s="16" t="str">
        <f>VLOOKUP(C173,Lists!$AB$2:$AC$14,2,FALSE)</f>
        <v xml:space="preserve"> </v>
      </c>
    </row>
    <row r="174" spans="2:6" x14ac:dyDescent="0.15">
      <c r="B174" s="13" t="s">
        <v>54</v>
      </c>
      <c r="C174" s="13" t="s">
        <v>54</v>
      </c>
      <c r="D174" s="14"/>
      <c r="E174" s="15"/>
      <c r="F174" s="16" t="str">
        <f>VLOOKUP(C174,Lists!$AB$2:$AC$14,2,FALSE)</f>
        <v xml:space="preserve"> </v>
      </c>
    </row>
    <row r="175" spans="2:6" x14ac:dyDescent="0.15">
      <c r="B175" s="13" t="s">
        <v>54</v>
      </c>
      <c r="C175" s="13" t="s">
        <v>54</v>
      </c>
      <c r="D175" s="14"/>
      <c r="E175" s="15"/>
      <c r="F175" s="16" t="str">
        <f>VLOOKUP(C175,Lists!$AB$2:$AC$14,2,FALSE)</f>
        <v xml:space="preserve"> </v>
      </c>
    </row>
    <row r="176" spans="2:6" x14ac:dyDescent="0.15">
      <c r="B176" s="13" t="s">
        <v>54</v>
      </c>
      <c r="C176" s="13" t="s">
        <v>54</v>
      </c>
      <c r="D176" s="14"/>
      <c r="E176" s="15"/>
      <c r="F176" s="16" t="str">
        <f>VLOOKUP(C176,Lists!$AB$2:$AC$14,2,FALSE)</f>
        <v xml:space="preserve"> </v>
      </c>
    </row>
    <row r="177" spans="2:6" x14ac:dyDescent="0.15">
      <c r="B177" s="13" t="s">
        <v>54</v>
      </c>
      <c r="C177" s="13" t="s">
        <v>54</v>
      </c>
      <c r="D177" s="14"/>
      <c r="E177" s="15"/>
      <c r="F177" s="16" t="str">
        <f>VLOOKUP(C177,Lists!$AB$2:$AC$14,2,FALSE)</f>
        <v xml:space="preserve"> </v>
      </c>
    </row>
    <row r="178" spans="2:6" x14ac:dyDescent="0.15">
      <c r="B178" s="13" t="s">
        <v>54</v>
      </c>
      <c r="C178" s="13" t="s">
        <v>54</v>
      </c>
      <c r="D178" s="14"/>
      <c r="E178" s="15"/>
      <c r="F178" s="16" t="str">
        <f>VLOOKUP(C178,Lists!$AB$2:$AC$14,2,FALSE)</f>
        <v xml:space="preserve"> </v>
      </c>
    </row>
    <row r="179" spans="2:6" x14ac:dyDescent="0.15">
      <c r="B179" s="13" t="s">
        <v>54</v>
      </c>
      <c r="C179" s="13" t="s">
        <v>54</v>
      </c>
      <c r="D179" s="14"/>
      <c r="E179" s="15"/>
      <c r="F179" s="16" t="str">
        <f>VLOOKUP(C179,Lists!$AB$2:$AC$14,2,FALSE)</f>
        <v xml:space="preserve"> </v>
      </c>
    </row>
    <row r="180" spans="2:6" x14ac:dyDescent="0.15">
      <c r="B180" s="13" t="s">
        <v>54</v>
      </c>
      <c r="C180" s="13" t="s">
        <v>54</v>
      </c>
      <c r="D180" s="14"/>
      <c r="E180" s="15"/>
      <c r="F180" s="16" t="str">
        <f>VLOOKUP(C180,Lists!$AB$2:$AC$14,2,FALSE)</f>
        <v xml:space="preserve"> </v>
      </c>
    </row>
    <row r="181" spans="2:6" x14ac:dyDescent="0.15">
      <c r="B181" s="13" t="s">
        <v>54</v>
      </c>
      <c r="C181" s="13" t="s">
        <v>54</v>
      </c>
      <c r="D181" s="14"/>
      <c r="E181" s="15"/>
      <c r="F181" s="16" t="str">
        <f>VLOOKUP(C181,Lists!$AB$2:$AC$14,2,FALSE)</f>
        <v xml:space="preserve"> </v>
      </c>
    </row>
    <row r="182" spans="2:6" x14ac:dyDescent="0.15">
      <c r="B182" s="13" t="s">
        <v>54</v>
      </c>
      <c r="C182" s="13" t="s">
        <v>54</v>
      </c>
      <c r="D182" s="14"/>
      <c r="E182" s="15"/>
      <c r="F182" s="16" t="str">
        <f>VLOOKUP(C182,Lists!$AB$2:$AC$14,2,FALSE)</f>
        <v xml:space="preserve"> </v>
      </c>
    </row>
    <row r="183" spans="2:6" x14ac:dyDescent="0.15">
      <c r="B183" s="13" t="s">
        <v>54</v>
      </c>
      <c r="C183" s="13" t="s">
        <v>54</v>
      </c>
      <c r="D183" s="14"/>
      <c r="E183" s="15"/>
      <c r="F183" s="16" t="str">
        <f>VLOOKUP(C183,Lists!$AB$2:$AC$14,2,FALSE)</f>
        <v xml:space="preserve"> </v>
      </c>
    </row>
    <row r="184" spans="2:6" x14ac:dyDescent="0.15">
      <c r="B184" s="13" t="s">
        <v>54</v>
      </c>
      <c r="C184" s="13" t="s">
        <v>54</v>
      </c>
      <c r="D184" s="14"/>
      <c r="E184" s="15"/>
      <c r="F184" s="16" t="str">
        <f>VLOOKUP(C184,Lists!$AB$2:$AC$14,2,FALSE)</f>
        <v xml:space="preserve"> </v>
      </c>
    </row>
    <row r="185" spans="2:6" x14ac:dyDescent="0.15">
      <c r="B185" s="13" t="s">
        <v>54</v>
      </c>
      <c r="C185" s="13" t="s">
        <v>54</v>
      </c>
      <c r="D185" s="14"/>
      <c r="E185" s="15"/>
      <c r="F185" s="16" t="str">
        <f>VLOOKUP(C185,Lists!$AB$2:$AC$14,2,FALSE)</f>
        <v xml:space="preserve"> </v>
      </c>
    </row>
    <row r="186" spans="2:6" x14ac:dyDescent="0.15">
      <c r="B186" s="13" t="s">
        <v>54</v>
      </c>
      <c r="C186" s="13" t="s">
        <v>54</v>
      </c>
      <c r="D186" s="14"/>
      <c r="E186" s="15"/>
      <c r="F186" s="16" t="str">
        <f>VLOOKUP(C186,Lists!$AB$2:$AC$14,2,FALSE)</f>
        <v xml:space="preserve"> </v>
      </c>
    </row>
    <row r="187" spans="2:6" x14ac:dyDescent="0.15">
      <c r="B187" s="13" t="s">
        <v>54</v>
      </c>
      <c r="C187" s="13" t="s">
        <v>54</v>
      </c>
      <c r="D187" s="14"/>
      <c r="E187" s="15"/>
      <c r="F187" s="16" t="str">
        <f>VLOOKUP(C187,Lists!$AB$2:$AC$14,2,FALSE)</f>
        <v xml:space="preserve"> </v>
      </c>
    </row>
    <row r="188" spans="2:6" x14ac:dyDescent="0.15">
      <c r="B188" s="13" t="s">
        <v>54</v>
      </c>
      <c r="C188" s="13" t="s">
        <v>54</v>
      </c>
      <c r="D188" s="14"/>
      <c r="E188" s="15"/>
      <c r="F188" s="16" t="str">
        <f>VLOOKUP(C188,Lists!$AB$2:$AC$14,2,FALSE)</f>
        <v xml:space="preserve"> </v>
      </c>
    </row>
    <row r="189" spans="2:6" x14ac:dyDescent="0.15">
      <c r="B189" s="13" t="s">
        <v>54</v>
      </c>
      <c r="C189" s="13" t="s">
        <v>54</v>
      </c>
      <c r="D189" s="14"/>
      <c r="E189" s="15"/>
      <c r="F189" s="16" t="str">
        <f>VLOOKUP(C189,Lists!$AB$2:$AC$14,2,FALSE)</f>
        <v xml:space="preserve"> </v>
      </c>
    </row>
    <row r="190" spans="2:6" x14ac:dyDescent="0.15">
      <c r="B190" s="13" t="s">
        <v>54</v>
      </c>
      <c r="C190" s="13" t="s">
        <v>54</v>
      </c>
      <c r="D190" s="14"/>
      <c r="E190" s="15"/>
      <c r="F190" s="16" t="str">
        <f>VLOOKUP(C190,Lists!$AB$2:$AC$14,2,FALSE)</f>
        <v xml:space="preserve"> </v>
      </c>
    </row>
    <row r="191" spans="2:6" x14ac:dyDescent="0.15">
      <c r="B191" s="13" t="s">
        <v>54</v>
      </c>
      <c r="C191" s="13" t="s">
        <v>54</v>
      </c>
      <c r="D191" s="14"/>
      <c r="E191" s="15"/>
      <c r="F191" s="16" t="str">
        <f>VLOOKUP(C191,Lists!$AB$2:$AC$14,2,FALSE)</f>
        <v xml:space="preserve"> </v>
      </c>
    </row>
    <row r="192" spans="2:6" x14ac:dyDescent="0.15">
      <c r="B192" s="13" t="s">
        <v>54</v>
      </c>
      <c r="C192" s="13" t="s">
        <v>54</v>
      </c>
      <c r="D192" s="14"/>
      <c r="E192" s="15"/>
      <c r="F192" s="16" t="str">
        <f>VLOOKUP(C192,Lists!$AB$2:$AC$14,2,FALSE)</f>
        <v xml:space="preserve"> </v>
      </c>
    </row>
    <row r="193" spans="2:6" x14ac:dyDescent="0.15">
      <c r="B193" s="13" t="s">
        <v>54</v>
      </c>
      <c r="C193" s="13" t="s">
        <v>54</v>
      </c>
      <c r="D193" s="14"/>
      <c r="E193" s="15"/>
      <c r="F193" s="16" t="str">
        <f>VLOOKUP(C193,Lists!$AB$2:$AC$14,2,FALSE)</f>
        <v xml:space="preserve"> </v>
      </c>
    </row>
    <row r="194" spans="2:6" x14ac:dyDescent="0.15">
      <c r="B194" s="13" t="s">
        <v>54</v>
      </c>
      <c r="C194" s="13" t="s">
        <v>54</v>
      </c>
      <c r="D194" s="14"/>
      <c r="E194" s="15"/>
      <c r="F194" s="16" t="str">
        <f>VLOOKUP(C194,Lists!$AB$2:$AC$14,2,FALSE)</f>
        <v xml:space="preserve"> </v>
      </c>
    </row>
    <row r="195" spans="2:6" x14ac:dyDescent="0.15">
      <c r="B195" s="13" t="s">
        <v>54</v>
      </c>
      <c r="C195" s="13" t="s">
        <v>54</v>
      </c>
      <c r="D195" s="14"/>
      <c r="E195" s="15"/>
      <c r="F195" s="16" t="str">
        <f>VLOOKUP(C195,Lists!$AB$2:$AC$14,2,FALSE)</f>
        <v xml:space="preserve"> </v>
      </c>
    </row>
    <row r="196" spans="2:6" x14ac:dyDescent="0.15">
      <c r="B196" s="13" t="s">
        <v>54</v>
      </c>
      <c r="C196" s="13" t="s">
        <v>54</v>
      </c>
      <c r="D196" s="14"/>
      <c r="E196" s="15"/>
      <c r="F196" s="16" t="str">
        <f>VLOOKUP(C196,Lists!$AB$2:$AC$14,2,FALSE)</f>
        <v xml:space="preserve"> </v>
      </c>
    </row>
    <row r="197" spans="2:6" x14ac:dyDescent="0.15">
      <c r="B197" s="13" t="s">
        <v>54</v>
      </c>
      <c r="C197" s="13" t="s">
        <v>54</v>
      </c>
      <c r="D197" s="14"/>
      <c r="E197" s="15"/>
      <c r="F197" s="16" t="str">
        <f>VLOOKUP(C197,Lists!$AB$2:$AC$14,2,FALSE)</f>
        <v xml:space="preserve"> </v>
      </c>
    </row>
    <row r="198" spans="2:6" x14ac:dyDescent="0.15">
      <c r="B198" s="13" t="s">
        <v>54</v>
      </c>
      <c r="C198" s="13" t="s">
        <v>54</v>
      </c>
      <c r="D198" s="14"/>
      <c r="E198" s="15"/>
      <c r="F198" s="16" t="str">
        <f>VLOOKUP(C198,Lists!$AB$2:$AC$14,2,FALSE)</f>
        <v xml:space="preserve"> </v>
      </c>
    </row>
    <row r="199" spans="2:6" x14ac:dyDescent="0.15">
      <c r="B199" s="13" t="s">
        <v>54</v>
      </c>
      <c r="C199" s="13" t="s">
        <v>54</v>
      </c>
      <c r="D199" s="14"/>
      <c r="E199" s="15"/>
      <c r="F199" s="16" t="str">
        <f>VLOOKUP(C199,Lists!$AB$2:$AC$14,2,FALSE)</f>
        <v xml:space="preserve"> </v>
      </c>
    </row>
    <row r="200" spans="2:6" x14ac:dyDescent="0.15">
      <c r="B200" s="13" t="s">
        <v>54</v>
      </c>
      <c r="C200" s="13" t="s">
        <v>54</v>
      </c>
      <c r="D200" s="14"/>
      <c r="E200" s="15"/>
      <c r="F200" s="16" t="str">
        <f>VLOOKUP(C200,Lists!$AB$2:$AC$14,2,FALSE)</f>
        <v xml:space="preserve"> </v>
      </c>
    </row>
    <row r="201" spans="2:6" x14ac:dyDescent="0.15">
      <c r="B201" s="13" t="s">
        <v>54</v>
      </c>
      <c r="C201" s="13" t="s">
        <v>54</v>
      </c>
      <c r="D201" s="14"/>
      <c r="E201" s="15"/>
      <c r="F201" s="16" t="str">
        <f>VLOOKUP(C201,Lists!$AB$2:$AC$14,2,FALSE)</f>
        <v xml:space="preserve"> </v>
      </c>
    </row>
    <row r="202" spans="2:6" x14ac:dyDescent="0.15">
      <c r="B202" s="13" t="s">
        <v>54</v>
      </c>
      <c r="C202" s="13" t="s">
        <v>54</v>
      </c>
      <c r="D202" s="14"/>
      <c r="E202" s="15"/>
      <c r="F202" s="16" t="str">
        <f>VLOOKUP(C202,Lists!$AB$2:$AC$14,2,FALSE)</f>
        <v xml:space="preserve"> </v>
      </c>
    </row>
    <row r="203" spans="2:6" x14ac:dyDescent="0.15">
      <c r="B203" s="13" t="s">
        <v>54</v>
      </c>
      <c r="C203" s="13" t="s">
        <v>54</v>
      </c>
      <c r="D203" s="14"/>
      <c r="E203" s="15"/>
      <c r="F203" s="16" t="str">
        <f>VLOOKUP(C203,Lists!$AB$2:$AC$14,2,FALSE)</f>
        <v xml:space="preserve"> </v>
      </c>
    </row>
    <row r="204" spans="2:6" x14ac:dyDescent="0.15">
      <c r="B204" s="13" t="s">
        <v>54</v>
      </c>
      <c r="C204" s="13" t="s">
        <v>54</v>
      </c>
      <c r="D204" s="14"/>
      <c r="E204" s="15"/>
      <c r="F204" s="16" t="str">
        <f>VLOOKUP(C204,Lists!$AB$2:$AC$14,2,FALSE)</f>
        <v xml:space="preserve"> </v>
      </c>
    </row>
    <row r="205" spans="2:6" x14ac:dyDescent="0.15">
      <c r="B205" s="13" t="s">
        <v>54</v>
      </c>
      <c r="C205" s="13" t="s">
        <v>54</v>
      </c>
      <c r="D205" s="14"/>
      <c r="E205" s="15"/>
      <c r="F205" s="16" t="str">
        <f>VLOOKUP(C205,Lists!$AB$2:$AC$14,2,FALSE)</f>
        <v xml:space="preserve"> </v>
      </c>
    </row>
    <row r="206" spans="2:6" x14ac:dyDescent="0.15">
      <c r="B206" s="13" t="s">
        <v>54</v>
      </c>
      <c r="C206" s="13" t="s">
        <v>54</v>
      </c>
      <c r="D206" s="14"/>
      <c r="E206" s="15"/>
      <c r="F206" s="16" t="str">
        <f>VLOOKUP(C206,Lists!$AB$2:$AC$14,2,FALSE)</f>
        <v xml:space="preserve"> </v>
      </c>
    </row>
    <row r="207" spans="2:6" x14ac:dyDescent="0.15">
      <c r="B207" s="13" t="s">
        <v>54</v>
      </c>
      <c r="C207" s="13" t="s">
        <v>54</v>
      </c>
      <c r="D207" s="14"/>
      <c r="E207" s="15"/>
      <c r="F207" s="16" t="str">
        <f>VLOOKUP(C207,Lists!$AB$2:$AC$14,2,FALSE)</f>
        <v xml:space="preserve"> </v>
      </c>
    </row>
    <row r="208" spans="2:6" x14ac:dyDescent="0.15">
      <c r="B208" s="13" t="s">
        <v>54</v>
      </c>
      <c r="C208" s="13" t="s">
        <v>54</v>
      </c>
      <c r="D208" s="14"/>
      <c r="E208" s="15"/>
      <c r="F208" s="16" t="str">
        <f>VLOOKUP(C208,Lists!$AB$2:$AC$14,2,FALSE)</f>
        <v xml:space="preserve"> </v>
      </c>
    </row>
    <row r="209" spans="2:6" x14ac:dyDescent="0.15">
      <c r="B209" s="13" t="s">
        <v>54</v>
      </c>
      <c r="C209" s="13" t="s">
        <v>54</v>
      </c>
      <c r="D209" s="14"/>
      <c r="E209" s="15"/>
      <c r="F209" s="16" t="str">
        <f>VLOOKUP(C209,Lists!$AB$2:$AC$14,2,FALSE)</f>
        <v xml:space="preserve"> </v>
      </c>
    </row>
    <row r="210" spans="2:6" x14ac:dyDescent="0.15">
      <c r="B210" s="13" t="s">
        <v>54</v>
      </c>
      <c r="C210" s="13" t="s">
        <v>54</v>
      </c>
      <c r="D210" s="14"/>
      <c r="E210" s="15"/>
      <c r="F210" s="16" t="str">
        <f>VLOOKUP(C210,Lists!$AB$2:$AC$14,2,FALSE)</f>
        <v xml:space="preserve"> </v>
      </c>
    </row>
    <row r="211" spans="2:6" x14ac:dyDescent="0.15">
      <c r="B211" s="13" t="s">
        <v>54</v>
      </c>
      <c r="C211" s="13" t="s">
        <v>54</v>
      </c>
      <c r="D211" s="14"/>
      <c r="E211" s="15"/>
      <c r="F211" s="16" t="str">
        <f>VLOOKUP(C211,Lists!$AB$2:$AC$14,2,FALSE)</f>
        <v xml:space="preserve"> </v>
      </c>
    </row>
    <row r="212" spans="2:6" x14ac:dyDescent="0.15">
      <c r="B212" s="13" t="s">
        <v>54</v>
      </c>
      <c r="C212" s="13" t="s">
        <v>54</v>
      </c>
      <c r="D212" s="14"/>
      <c r="E212" s="15"/>
      <c r="F212" s="16" t="str">
        <f>VLOOKUP(C212,Lists!$AB$2:$AC$14,2,FALSE)</f>
        <v xml:space="preserve"> </v>
      </c>
    </row>
    <row r="213" spans="2:6" x14ac:dyDescent="0.15">
      <c r="B213" s="13" t="s">
        <v>54</v>
      </c>
      <c r="C213" s="13" t="s">
        <v>54</v>
      </c>
      <c r="D213" s="14"/>
      <c r="E213" s="15"/>
      <c r="F213" s="16" t="str">
        <f>VLOOKUP(C213,Lists!$AB$2:$AC$14,2,FALSE)</f>
        <v xml:space="preserve"> </v>
      </c>
    </row>
    <row r="214" spans="2:6" x14ac:dyDescent="0.15">
      <c r="B214" s="13" t="s">
        <v>54</v>
      </c>
      <c r="C214" s="13" t="s">
        <v>54</v>
      </c>
      <c r="D214" s="14"/>
      <c r="E214" s="15"/>
      <c r="F214" s="16" t="str">
        <f>VLOOKUP(C214,Lists!$AB$2:$AC$14,2,FALSE)</f>
        <v xml:space="preserve"> </v>
      </c>
    </row>
    <row r="215" spans="2:6" x14ac:dyDescent="0.15">
      <c r="B215" s="13" t="s">
        <v>54</v>
      </c>
      <c r="C215" s="13" t="s">
        <v>54</v>
      </c>
      <c r="D215" s="14"/>
      <c r="E215" s="15"/>
      <c r="F215" s="16" t="str">
        <f>VLOOKUP(C215,Lists!$AB$2:$AC$14,2,FALSE)</f>
        <v xml:space="preserve"> </v>
      </c>
    </row>
    <row r="216" spans="2:6" x14ac:dyDescent="0.15">
      <c r="B216" s="13" t="s">
        <v>54</v>
      </c>
      <c r="C216" s="13" t="s">
        <v>54</v>
      </c>
      <c r="D216" s="14"/>
      <c r="E216" s="15"/>
      <c r="F216" s="16" t="str">
        <f>VLOOKUP(C216,Lists!$AB$2:$AC$14,2,FALSE)</f>
        <v xml:space="preserve"> </v>
      </c>
    </row>
    <row r="217" spans="2:6" x14ac:dyDescent="0.15">
      <c r="B217" s="13" t="s">
        <v>54</v>
      </c>
      <c r="C217" s="13" t="s">
        <v>54</v>
      </c>
      <c r="D217" s="14"/>
      <c r="E217" s="15"/>
      <c r="F217" s="16" t="str">
        <f>VLOOKUP(C217,Lists!$AB$2:$AC$14,2,FALSE)</f>
        <v xml:space="preserve"> </v>
      </c>
    </row>
    <row r="218" spans="2:6" x14ac:dyDescent="0.15">
      <c r="B218" s="13" t="s">
        <v>54</v>
      </c>
      <c r="C218" s="13" t="s">
        <v>54</v>
      </c>
      <c r="D218" s="14"/>
      <c r="E218" s="15"/>
      <c r="F218" s="16" t="str">
        <f>VLOOKUP(C218,Lists!$AB$2:$AC$14,2,FALSE)</f>
        <v xml:space="preserve"> </v>
      </c>
    </row>
    <row r="219" spans="2:6" x14ac:dyDescent="0.15">
      <c r="B219" s="13" t="s">
        <v>54</v>
      </c>
      <c r="C219" s="13" t="s">
        <v>54</v>
      </c>
      <c r="D219" s="14"/>
      <c r="E219" s="15"/>
      <c r="F219" s="16" t="str">
        <f>VLOOKUP(C219,Lists!$AB$2:$AC$14,2,FALSE)</f>
        <v xml:space="preserve"> </v>
      </c>
    </row>
    <row r="220" spans="2:6" x14ac:dyDescent="0.15">
      <c r="B220" s="13" t="s">
        <v>54</v>
      </c>
      <c r="C220" s="13" t="s">
        <v>54</v>
      </c>
      <c r="D220" s="14"/>
      <c r="E220" s="15"/>
      <c r="F220" s="16" t="str">
        <f>VLOOKUP(C220,Lists!$AB$2:$AC$14,2,FALSE)</f>
        <v xml:space="preserve"> </v>
      </c>
    </row>
    <row r="221" spans="2:6" x14ac:dyDescent="0.15">
      <c r="B221" s="13" t="s">
        <v>54</v>
      </c>
      <c r="C221" s="13" t="s">
        <v>54</v>
      </c>
      <c r="D221" s="14"/>
      <c r="E221" s="15"/>
      <c r="F221" s="16" t="str">
        <f>VLOOKUP(C221,Lists!$AB$2:$AC$14,2,FALSE)</f>
        <v xml:space="preserve"> </v>
      </c>
    </row>
    <row r="222" spans="2:6" x14ac:dyDescent="0.15">
      <c r="B222" s="13" t="s">
        <v>54</v>
      </c>
      <c r="C222" s="13" t="s">
        <v>54</v>
      </c>
      <c r="D222" s="14"/>
      <c r="E222" s="15"/>
      <c r="F222" s="16" t="str">
        <f>VLOOKUP(C222,Lists!$AB$2:$AC$14,2,FALSE)</f>
        <v xml:space="preserve"> </v>
      </c>
    </row>
    <row r="223" spans="2:6" x14ac:dyDescent="0.15">
      <c r="B223" s="13" t="s">
        <v>54</v>
      </c>
      <c r="C223" s="13" t="s">
        <v>54</v>
      </c>
      <c r="D223" s="14"/>
      <c r="E223" s="15"/>
      <c r="F223" s="16" t="str">
        <f>VLOOKUP(C223,Lists!$AB$2:$AC$14,2,FALSE)</f>
        <v xml:space="preserve"> </v>
      </c>
    </row>
    <row r="224" spans="2:6" x14ac:dyDescent="0.15">
      <c r="B224" s="13" t="s">
        <v>54</v>
      </c>
      <c r="C224" s="13" t="s">
        <v>54</v>
      </c>
      <c r="D224" s="14"/>
      <c r="E224" s="15"/>
      <c r="F224" s="16" t="str">
        <f>VLOOKUP(C224,Lists!$AB$2:$AC$14,2,FALSE)</f>
        <v xml:space="preserve"> </v>
      </c>
    </row>
    <row r="225" spans="2:6" x14ac:dyDescent="0.15">
      <c r="B225" s="13" t="s">
        <v>54</v>
      </c>
      <c r="C225" s="13" t="s">
        <v>54</v>
      </c>
      <c r="D225" s="14"/>
      <c r="E225" s="15"/>
      <c r="F225" s="16" t="str">
        <f>VLOOKUP(C225,Lists!$AB$2:$AC$14,2,FALSE)</f>
        <v xml:space="preserve"> </v>
      </c>
    </row>
    <row r="226" spans="2:6" x14ac:dyDescent="0.15">
      <c r="B226" s="13" t="s">
        <v>54</v>
      </c>
      <c r="C226" s="13" t="s">
        <v>54</v>
      </c>
      <c r="D226" s="14"/>
      <c r="E226" s="15"/>
      <c r="F226" s="16" t="str">
        <f>VLOOKUP(C226,Lists!$AB$2:$AC$14,2,FALSE)</f>
        <v xml:space="preserve"> </v>
      </c>
    </row>
    <row r="227" spans="2:6" x14ac:dyDescent="0.15">
      <c r="B227" s="13" t="s">
        <v>54</v>
      </c>
      <c r="C227" s="13" t="s">
        <v>54</v>
      </c>
      <c r="D227" s="14"/>
      <c r="E227" s="15"/>
      <c r="F227" s="16" t="str">
        <f>VLOOKUP(C227,Lists!$AB$2:$AC$14,2,FALSE)</f>
        <v xml:space="preserve"> </v>
      </c>
    </row>
    <row r="228" spans="2:6" x14ac:dyDescent="0.15">
      <c r="B228" s="13" t="s">
        <v>54</v>
      </c>
      <c r="C228" s="13" t="s">
        <v>54</v>
      </c>
      <c r="D228" s="14"/>
      <c r="E228" s="15"/>
      <c r="F228" s="16" t="str">
        <f>VLOOKUP(C228,Lists!$AB$2:$AC$14,2,FALSE)</f>
        <v xml:space="preserve"> </v>
      </c>
    </row>
    <row r="229" spans="2:6" x14ac:dyDescent="0.15">
      <c r="B229" s="13" t="s">
        <v>54</v>
      </c>
      <c r="C229" s="13" t="s">
        <v>54</v>
      </c>
      <c r="D229" s="14"/>
      <c r="E229" s="15"/>
      <c r="F229" s="16" t="str">
        <f>VLOOKUP(C229,Lists!$AB$2:$AC$14,2,FALSE)</f>
        <v xml:space="preserve"> </v>
      </c>
    </row>
    <row r="230" spans="2:6" x14ac:dyDescent="0.15">
      <c r="B230" s="13" t="s">
        <v>54</v>
      </c>
      <c r="C230" s="13" t="s">
        <v>54</v>
      </c>
      <c r="D230" s="14"/>
      <c r="E230" s="15"/>
      <c r="F230" s="16" t="str">
        <f>VLOOKUP(C230,Lists!$AB$2:$AC$14,2,FALSE)</f>
        <v xml:space="preserve"> </v>
      </c>
    </row>
  </sheetData>
  <mergeCells count="8">
    <mergeCell ref="C8:E8"/>
    <mergeCell ref="C9:E9"/>
    <mergeCell ref="C13:E13"/>
    <mergeCell ref="C15:E15"/>
    <mergeCell ref="C16:E16"/>
    <mergeCell ref="C10:E10"/>
    <mergeCell ref="C14:E14"/>
    <mergeCell ref="C11:E11"/>
  </mergeCells>
  <conditionalFormatting sqref="C25:C26">
    <cfRule type="expression" dxfId="0" priority="3" stopIfTrue="1">
      <formula>($C$25&gt;2500000)</formula>
    </cfRule>
  </conditionalFormatting>
  <dataValidations count="1">
    <dataValidation type="list" allowBlank="1" showInputMessage="1" showErrorMessage="1" sqref="C11:E11" xr:uid="{1AEFDA24-990B-432E-80A1-7238DED203C0}">
      <formula1>INDIRECT(C10)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4E629643-AF92-4392-92CE-24FABA027366}">
          <x14:formula1>
            <xm:f>Lists!$D$3:$D$12</xm:f>
          </x14:formula1>
          <xm:sqref>C15:E15</xm:sqref>
        </x14:dataValidation>
        <x14:dataValidation type="list" allowBlank="1" showInputMessage="1" showErrorMessage="1" xr:uid="{904B375C-3C10-4577-A6E3-A0F6F53A1553}">
          <x14:formula1>
            <xm:f>Lists!$B$3:$B$6</xm:f>
          </x14:formula1>
          <xm:sqref>B31:B230</xm:sqref>
        </x14:dataValidation>
        <x14:dataValidation type="list" allowBlank="1" showInputMessage="1" showErrorMessage="1" xr:uid="{F1E75049-C6B6-AD42-AEE3-E9E9867C3D11}">
          <x14:formula1>
            <xm:f>Lists!$AD$3:$AD$6</xm:f>
          </x14:formula1>
          <xm:sqref>C10:E10</xm:sqref>
        </x14:dataValidation>
        <x14:dataValidation type="list" allowBlank="1" showInputMessage="1" showErrorMessage="1" xr:uid="{4589E950-ADA4-C042-9CAB-44518526A999}">
          <x14:formula1>
            <xm:f>Lists!$C$3:$C$14</xm:f>
          </x14:formula1>
          <xm:sqref>C31:C230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C6BCF-2497-D849-8ABE-67CE0F28ABE9}">
  <dimension ref="B2:I15"/>
  <sheetViews>
    <sheetView topLeftCell="A4" zoomScaleNormal="100" workbookViewId="0">
      <selection activeCell="E31" sqref="E31"/>
    </sheetView>
  </sheetViews>
  <sheetFormatPr baseColWidth="10" defaultColWidth="11.5" defaultRowHeight="15" x14ac:dyDescent="0.2"/>
  <cols>
    <col min="1" max="1" width="11.5" style="56"/>
    <col min="2" max="2" width="15" style="56" bestFit="1" customWidth="1"/>
    <col min="3" max="3" width="8.83203125" style="56" bestFit="1" customWidth="1"/>
    <col min="4" max="4" width="10" style="56" bestFit="1" customWidth="1"/>
    <col min="5" max="5" width="21.1640625" style="56" bestFit="1" customWidth="1"/>
    <col min="6" max="6" width="20.5" style="56" bestFit="1" customWidth="1"/>
    <col min="7" max="7" width="10" style="56" bestFit="1" customWidth="1"/>
    <col min="8" max="8" width="11.5" style="56"/>
    <col min="9" max="9" width="15" style="56" bestFit="1" customWidth="1"/>
    <col min="10" max="10" width="13" style="56" bestFit="1" customWidth="1"/>
    <col min="11" max="11" width="10.83203125" style="56"/>
    <col min="12" max="16384" width="11.5" style="56"/>
  </cols>
  <sheetData>
    <row r="2" spans="2:9" ht="17" x14ac:dyDescent="0.2">
      <c r="C2" s="5" t="s">
        <v>0</v>
      </c>
    </row>
    <row r="3" spans="2:9" ht="23" x14ac:dyDescent="0.2">
      <c r="C3" s="6" t="s">
        <v>1</v>
      </c>
    </row>
    <row r="6" spans="2:9" x14ac:dyDescent="0.2">
      <c r="B6" s="4"/>
      <c r="C6" s="4"/>
      <c r="D6" s="4"/>
      <c r="E6" s="7" t="s">
        <v>50</v>
      </c>
      <c r="F6" s="95" t="s">
        <v>51</v>
      </c>
      <c r="G6" s="95"/>
    </row>
    <row r="7" spans="2:9" x14ac:dyDescent="0.2">
      <c r="B7" s="4"/>
      <c r="C7" s="4"/>
      <c r="D7" s="4"/>
      <c r="E7" s="7"/>
      <c r="F7" s="4"/>
      <c r="G7" s="4"/>
    </row>
    <row r="8" spans="2:9" x14ac:dyDescent="0.2">
      <c r="B8" s="17" t="s">
        <v>73</v>
      </c>
      <c r="C8" s="4"/>
      <c r="D8" s="11"/>
      <c r="E8" s="4"/>
      <c r="F8" s="4"/>
      <c r="G8" s="4"/>
    </row>
    <row r="10" spans="2:9" x14ac:dyDescent="0.2">
      <c r="I10" s="18"/>
    </row>
    <row r="12" spans="2:9" x14ac:dyDescent="0.2">
      <c r="B12" s="56" t="s">
        <v>74</v>
      </c>
      <c r="C12" s="56" t="s">
        <v>68</v>
      </c>
    </row>
    <row r="13" spans="2:9" x14ac:dyDescent="0.2">
      <c r="B13" s="56" t="s">
        <v>69</v>
      </c>
      <c r="C13" s="56" t="s">
        <v>54</v>
      </c>
      <c r="D13" s="56" t="s">
        <v>75</v>
      </c>
    </row>
    <row r="14" spans="2:9" x14ac:dyDescent="0.2">
      <c r="B14" s="57" t="s">
        <v>54</v>
      </c>
    </row>
    <row r="15" spans="2:9" x14ac:dyDescent="0.2">
      <c r="B15" s="57" t="s">
        <v>75</v>
      </c>
    </row>
  </sheetData>
  <mergeCells count="1">
    <mergeCell ref="F6:G6"/>
  </mergeCell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BC604-69DC-43B7-8EE9-FDCEFA7947EA}">
  <dimension ref="A2:I43"/>
  <sheetViews>
    <sheetView workbookViewId="0">
      <selection activeCell="D40" sqref="D40"/>
    </sheetView>
  </sheetViews>
  <sheetFormatPr baseColWidth="10" defaultColWidth="8.6640625" defaultRowHeight="14" x14ac:dyDescent="0.15"/>
  <cols>
    <col min="1" max="1" width="32.5" style="19" customWidth="1"/>
    <col min="2" max="2" width="43.5" style="19" customWidth="1"/>
    <col min="3" max="3" width="8.83203125" style="19" customWidth="1"/>
    <col min="4" max="4" width="34.83203125" style="19" customWidth="1"/>
    <col min="5" max="5" width="12" style="19" customWidth="1"/>
    <col min="6" max="6" width="12.83203125" style="19" customWidth="1"/>
    <col min="7" max="7" width="8.83203125" style="19" bestFit="1" customWidth="1"/>
    <col min="8" max="8" width="9.6640625" style="19" bestFit="1" customWidth="1"/>
    <col min="9" max="16384" width="8.6640625" style="19"/>
  </cols>
  <sheetData>
    <row r="2" spans="1:9" ht="17" x14ac:dyDescent="0.15">
      <c r="B2" s="20" t="s">
        <v>0</v>
      </c>
    </row>
    <row r="3" spans="1:9" ht="23" x14ac:dyDescent="0.15">
      <c r="B3" s="21" t="s">
        <v>1</v>
      </c>
    </row>
    <row r="5" spans="1:9" x14ac:dyDescent="0.15">
      <c r="A5" s="19" t="s">
        <v>76</v>
      </c>
    </row>
    <row r="7" spans="1:9" ht="16" x14ac:dyDescent="0.15">
      <c r="A7" s="22" t="s">
        <v>77</v>
      </c>
      <c r="B7" s="23"/>
      <c r="C7" s="23"/>
      <c r="D7" s="23"/>
      <c r="E7" s="23"/>
      <c r="F7" s="23"/>
      <c r="G7" s="23"/>
      <c r="H7" s="23"/>
      <c r="I7" s="23"/>
    </row>
    <row r="8" spans="1:9" s="25" customFormat="1" ht="12" x14ac:dyDescent="0.15">
      <c r="A8" s="24"/>
      <c r="B8" s="24"/>
      <c r="C8" s="24"/>
      <c r="D8" s="24"/>
      <c r="E8" s="24"/>
      <c r="F8" s="24"/>
      <c r="G8" s="24"/>
      <c r="H8" s="24"/>
      <c r="I8" s="24"/>
    </row>
    <row r="9" spans="1:9" s="25" customFormat="1" ht="12" x14ac:dyDescent="0.15">
      <c r="A9" s="24" t="s">
        <v>78</v>
      </c>
      <c r="B9" s="26">
        <v>0</v>
      </c>
      <c r="C9" s="24"/>
      <c r="D9" s="24" t="s">
        <v>79</v>
      </c>
      <c r="E9" s="27">
        <f>B9*1750*B10</f>
        <v>0</v>
      </c>
      <c r="F9" s="24"/>
      <c r="H9" s="24"/>
    </row>
    <row r="10" spans="1:9" s="25" customFormat="1" ht="12" x14ac:dyDescent="0.15">
      <c r="A10" s="24" t="s">
        <v>80</v>
      </c>
      <c r="B10" s="28">
        <v>0</v>
      </c>
      <c r="C10" s="24"/>
      <c r="D10" s="24" t="s">
        <v>81</v>
      </c>
      <c r="E10" s="27">
        <f>B9*1000*B10</f>
        <v>0</v>
      </c>
      <c r="F10" s="24"/>
      <c r="H10" s="24"/>
    </row>
    <row r="11" spans="1:9" s="25" customFormat="1" ht="12" x14ac:dyDescent="0.15">
      <c r="A11" s="24" t="s">
        <v>82</v>
      </c>
      <c r="B11" s="29" t="s">
        <v>54</v>
      </c>
      <c r="C11" s="24"/>
      <c r="D11" s="24" t="s">
        <v>83</v>
      </c>
      <c r="E11" s="30">
        <f>IF(B11="Yes",600,0)</f>
        <v>0</v>
      </c>
      <c r="F11" s="24"/>
      <c r="H11" s="24"/>
    </row>
    <row r="12" spans="1:9" s="25" customFormat="1" ht="12" x14ac:dyDescent="0.15">
      <c r="A12" s="24" t="s">
        <v>84</v>
      </c>
      <c r="B12" s="28">
        <v>0</v>
      </c>
      <c r="C12" s="24" t="s">
        <v>85</v>
      </c>
      <c r="D12" s="24" t="s">
        <v>86</v>
      </c>
      <c r="E12" s="30">
        <f>B12*2.9</f>
        <v>0</v>
      </c>
      <c r="F12" s="24"/>
      <c r="H12" s="24"/>
    </row>
    <row r="13" spans="1:9" s="25" customFormat="1" ht="12" x14ac:dyDescent="0.15">
      <c r="A13" s="24" t="s">
        <v>87</v>
      </c>
      <c r="B13" s="24"/>
      <c r="C13" s="24"/>
      <c r="D13" s="31" t="s">
        <v>88</v>
      </c>
      <c r="E13" s="32">
        <f>SUM(E9:E12)</f>
        <v>0</v>
      </c>
      <c r="F13" s="24"/>
      <c r="H13" s="24"/>
    </row>
    <row r="14" spans="1:9" s="25" customFormat="1" ht="12" x14ac:dyDescent="0.15">
      <c r="A14" s="24" t="s">
        <v>89</v>
      </c>
      <c r="B14" s="24"/>
      <c r="C14" s="24"/>
      <c r="D14" s="24"/>
      <c r="E14" s="31"/>
      <c r="F14" s="24"/>
      <c r="G14" s="33"/>
      <c r="H14" s="33"/>
      <c r="I14" s="24"/>
    </row>
    <row r="15" spans="1:9" x14ac:dyDescent="0.15">
      <c r="B15" s="23"/>
      <c r="C15" s="23"/>
      <c r="D15" s="23"/>
      <c r="E15" s="23"/>
      <c r="F15" s="23"/>
      <c r="G15" s="23"/>
      <c r="H15" s="23"/>
      <c r="I15" s="23"/>
    </row>
    <row r="16" spans="1:9" ht="16" x14ac:dyDescent="0.15">
      <c r="A16" s="22" t="s">
        <v>90</v>
      </c>
      <c r="B16" s="23"/>
      <c r="C16" s="23"/>
      <c r="D16" s="23"/>
      <c r="E16" s="23"/>
      <c r="F16" s="23"/>
      <c r="G16" s="23"/>
      <c r="H16" s="23"/>
      <c r="I16" s="23"/>
    </row>
    <row r="17" spans="1:9" s="25" customFormat="1" ht="12" x14ac:dyDescent="0.15">
      <c r="A17" s="24"/>
      <c r="B17" s="24"/>
      <c r="C17" s="24"/>
      <c r="D17" s="24"/>
      <c r="E17" s="24"/>
      <c r="F17" s="24"/>
      <c r="G17" s="24"/>
      <c r="H17" s="24"/>
      <c r="I17" s="24"/>
    </row>
    <row r="18" spans="1:9" s="25" customFormat="1" ht="12" x14ac:dyDescent="0.15">
      <c r="A18" s="24" t="s">
        <v>78</v>
      </c>
      <c r="B18" s="26">
        <v>0</v>
      </c>
      <c r="C18" s="24"/>
      <c r="D18" s="24" t="s">
        <v>91</v>
      </c>
      <c r="E18" s="27">
        <f>B18*3850*B19</f>
        <v>0</v>
      </c>
      <c r="F18" s="24"/>
      <c r="G18" s="24"/>
      <c r="I18" s="24"/>
    </row>
    <row r="19" spans="1:9" s="25" customFormat="1" ht="12" x14ac:dyDescent="0.15">
      <c r="A19" s="24" t="s">
        <v>80</v>
      </c>
      <c r="B19" s="28">
        <v>0</v>
      </c>
      <c r="C19" s="24"/>
      <c r="D19" s="24" t="s">
        <v>92</v>
      </c>
      <c r="E19" s="27">
        <f>B18*2200*B19</f>
        <v>0</v>
      </c>
      <c r="F19" s="24"/>
      <c r="G19" s="24"/>
      <c r="I19" s="24"/>
    </row>
    <row r="20" spans="1:9" s="25" customFormat="1" ht="12" x14ac:dyDescent="0.15">
      <c r="A20" s="24" t="s">
        <v>93</v>
      </c>
      <c r="B20" s="29" t="s">
        <v>54</v>
      </c>
      <c r="C20" s="24"/>
      <c r="D20" s="25" t="s">
        <v>94</v>
      </c>
      <c r="E20" s="27">
        <f>IF(B20="Yes",850, 0)*B18</f>
        <v>0</v>
      </c>
      <c r="F20" s="24"/>
      <c r="G20" s="24"/>
      <c r="I20" s="24"/>
    </row>
    <row r="21" spans="1:9" s="25" customFormat="1" ht="12" x14ac:dyDescent="0.15">
      <c r="A21" s="24" t="s">
        <v>82</v>
      </c>
      <c r="B21" s="29" t="s">
        <v>54</v>
      </c>
      <c r="C21" s="24"/>
      <c r="D21" s="24" t="s">
        <v>83</v>
      </c>
      <c r="E21" s="30">
        <f>IF(B21="Yes",600, 0)</f>
        <v>0</v>
      </c>
      <c r="F21" s="24"/>
      <c r="G21" s="24"/>
      <c r="I21" s="24"/>
    </row>
    <row r="22" spans="1:9" s="25" customFormat="1" ht="12" x14ac:dyDescent="0.15">
      <c r="A22" s="24" t="s">
        <v>95</v>
      </c>
      <c r="B22" s="28">
        <v>0</v>
      </c>
      <c r="C22" s="24" t="s">
        <v>85</v>
      </c>
      <c r="D22" s="24" t="s">
        <v>86</v>
      </c>
      <c r="E22" s="30">
        <f>B22*2.9</f>
        <v>0</v>
      </c>
      <c r="F22" s="24"/>
      <c r="G22" s="24"/>
      <c r="I22" s="24"/>
    </row>
    <row r="23" spans="1:9" s="25" customFormat="1" ht="12" x14ac:dyDescent="0.15">
      <c r="A23" s="24" t="s">
        <v>89</v>
      </c>
      <c r="B23" s="24"/>
      <c r="C23" s="24"/>
      <c r="D23" s="31" t="s">
        <v>88</v>
      </c>
      <c r="E23" s="32">
        <f>SUM(E18:E20)</f>
        <v>0</v>
      </c>
      <c r="F23" s="31"/>
      <c r="G23" s="31"/>
      <c r="I23" s="24"/>
    </row>
    <row r="24" spans="1:9" s="25" customFormat="1" ht="12" x14ac:dyDescent="0.15">
      <c r="A24" s="24"/>
      <c r="B24" s="24"/>
      <c r="C24" s="24"/>
      <c r="D24" s="24"/>
      <c r="E24" s="24"/>
      <c r="F24" s="24"/>
      <c r="G24" s="24"/>
      <c r="H24" s="24"/>
      <c r="I24" s="24"/>
    </row>
    <row r="25" spans="1:9" ht="16" x14ac:dyDescent="0.15">
      <c r="A25" s="22" t="s">
        <v>96</v>
      </c>
      <c r="B25" s="23"/>
      <c r="C25" s="23"/>
      <c r="D25" s="23"/>
      <c r="E25" s="23"/>
      <c r="F25" s="23"/>
      <c r="G25" s="23"/>
      <c r="H25" s="23"/>
      <c r="I25" s="23"/>
    </row>
    <row r="26" spans="1:9" s="25" customFormat="1" ht="12" x14ac:dyDescent="0.15">
      <c r="A26" s="34" t="s">
        <v>97</v>
      </c>
      <c r="B26" s="24"/>
      <c r="C26" s="24"/>
      <c r="D26" s="24"/>
      <c r="E26" s="24"/>
      <c r="F26" s="24"/>
      <c r="G26" s="24"/>
      <c r="H26" s="24"/>
      <c r="I26" s="24"/>
    </row>
    <row r="27" spans="1:9" s="25" customFormat="1" ht="12" x14ac:dyDescent="0.15">
      <c r="A27" s="24"/>
      <c r="B27" s="24"/>
      <c r="C27" s="24"/>
      <c r="D27" s="24"/>
      <c r="E27" s="24"/>
      <c r="F27" s="24"/>
      <c r="G27" s="24"/>
      <c r="H27" s="24"/>
      <c r="I27" s="24"/>
    </row>
    <row r="28" spans="1:9" s="25" customFormat="1" ht="12" x14ac:dyDescent="0.15">
      <c r="A28" s="24" t="s">
        <v>98</v>
      </c>
      <c r="B28" s="26">
        <v>0</v>
      </c>
      <c r="C28" s="24"/>
      <c r="D28" s="24" t="s">
        <v>99</v>
      </c>
      <c r="E28" s="27">
        <f>B28*35000</f>
        <v>0</v>
      </c>
      <c r="F28" s="24"/>
      <c r="G28" s="24"/>
      <c r="H28" s="24"/>
      <c r="I28" s="24"/>
    </row>
    <row r="29" spans="1:9" s="25" customFormat="1" ht="12" x14ac:dyDescent="0.15">
      <c r="A29" s="24"/>
      <c r="B29" s="24"/>
      <c r="C29" s="24"/>
      <c r="D29" s="24" t="s">
        <v>100</v>
      </c>
      <c r="E29" s="27">
        <f>18409*B28</f>
        <v>0</v>
      </c>
      <c r="G29" s="24"/>
      <c r="H29" s="24"/>
      <c r="I29" s="24"/>
    </row>
    <row r="30" spans="1:9" s="25" customFormat="1" ht="12" x14ac:dyDescent="0.15">
      <c r="A30" s="24"/>
      <c r="B30" s="24"/>
      <c r="C30" s="24"/>
      <c r="D30" s="31" t="s">
        <v>88</v>
      </c>
      <c r="E30" s="32">
        <f>SUM(E28:E29)</f>
        <v>0</v>
      </c>
      <c r="G30" s="24"/>
      <c r="H30" s="24"/>
      <c r="I30" s="24"/>
    </row>
    <row r="31" spans="1:9" s="25" customFormat="1" ht="12" x14ac:dyDescent="0.15">
      <c r="A31" s="24"/>
      <c r="B31" s="24"/>
      <c r="C31" s="24"/>
      <c r="D31" s="24"/>
      <c r="E31" s="24"/>
      <c r="I31" s="24"/>
    </row>
    <row r="32" spans="1:9" ht="16" x14ac:dyDescent="0.15">
      <c r="A32" s="22" t="s">
        <v>101</v>
      </c>
      <c r="B32" s="23"/>
      <c r="C32" s="23"/>
      <c r="D32" s="23"/>
      <c r="E32" s="23"/>
      <c r="F32" s="23"/>
      <c r="G32" s="23"/>
      <c r="H32" s="23"/>
      <c r="I32" s="23"/>
    </row>
    <row r="33" spans="1:9" s="25" customFormat="1" ht="12" x14ac:dyDescent="0.15">
      <c r="A33" s="24" t="s">
        <v>102</v>
      </c>
      <c r="B33" s="24"/>
      <c r="C33" s="24"/>
      <c r="D33" s="24"/>
      <c r="E33" s="24"/>
      <c r="F33" s="24"/>
      <c r="G33" s="24"/>
      <c r="H33" s="24"/>
      <c r="I33" s="24"/>
    </row>
    <row r="34" spans="1:9" s="25" customFormat="1" ht="12" x14ac:dyDescent="0.15">
      <c r="A34" s="24" t="s">
        <v>103</v>
      </c>
      <c r="B34" s="24"/>
      <c r="C34" s="24"/>
      <c r="D34" s="24"/>
      <c r="E34" s="24"/>
      <c r="F34" s="24"/>
      <c r="G34" s="24"/>
      <c r="H34" s="24"/>
      <c r="I34" s="24"/>
    </row>
    <row r="35" spans="1:9" s="25" customFormat="1" ht="12" x14ac:dyDescent="0.15">
      <c r="A35" s="24"/>
      <c r="B35" s="24"/>
      <c r="C35" s="24"/>
      <c r="D35" s="24"/>
      <c r="E35" s="24"/>
      <c r="F35" s="24"/>
      <c r="G35" s="24"/>
      <c r="H35" s="24"/>
      <c r="I35" s="24"/>
    </row>
    <row r="36" spans="1:9" s="25" customFormat="1" ht="12" x14ac:dyDescent="0.15">
      <c r="A36" s="34" t="s">
        <v>104</v>
      </c>
      <c r="B36" s="24"/>
      <c r="C36" s="24"/>
      <c r="D36" s="24"/>
      <c r="E36" s="24"/>
      <c r="F36" s="24"/>
      <c r="G36" s="24"/>
      <c r="H36" s="24"/>
      <c r="I36" s="24"/>
    </row>
    <row r="37" spans="1:9" s="25" customFormat="1" ht="12" x14ac:dyDescent="0.15">
      <c r="A37" s="24" t="s">
        <v>105</v>
      </c>
      <c r="B37" s="24" t="s">
        <v>106</v>
      </c>
      <c r="C37" s="24"/>
      <c r="D37" s="24"/>
      <c r="E37" s="24"/>
      <c r="F37" s="24"/>
      <c r="G37" s="24"/>
      <c r="H37" s="24"/>
      <c r="I37" s="24"/>
    </row>
    <row r="38" spans="1:9" s="25" customFormat="1" ht="12" x14ac:dyDescent="0.15">
      <c r="A38" s="24"/>
      <c r="B38" s="24"/>
      <c r="C38" s="24"/>
      <c r="D38" s="24"/>
      <c r="E38" s="24"/>
      <c r="F38" s="24"/>
      <c r="G38" s="24"/>
      <c r="H38" s="24"/>
      <c r="I38" s="24"/>
    </row>
    <row r="39" spans="1:9" s="25" customFormat="1" ht="12" x14ac:dyDescent="0.15">
      <c r="A39" s="34" t="s">
        <v>104</v>
      </c>
      <c r="B39" s="24"/>
      <c r="C39" s="24"/>
      <c r="D39" s="24"/>
      <c r="E39" s="24"/>
      <c r="F39" s="24"/>
      <c r="G39" s="24"/>
      <c r="H39" s="24"/>
      <c r="I39" s="24"/>
    </row>
    <row r="40" spans="1:9" s="25" customFormat="1" ht="12" x14ac:dyDescent="0.15">
      <c r="A40" s="24" t="s">
        <v>107</v>
      </c>
      <c r="B40" s="24" t="s">
        <v>108</v>
      </c>
      <c r="C40" s="24"/>
      <c r="D40" s="24"/>
      <c r="E40" s="24"/>
      <c r="F40" s="24"/>
      <c r="G40" s="24"/>
      <c r="H40" s="24"/>
      <c r="I40" s="24"/>
    </row>
    <row r="41" spans="1:9" s="25" customFormat="1" ht="12" x14ac:dyDescent="0.15">
      <c r="A41" s="24"/>
      <c r="B41" s="24"/>
      <c r="C41" s="24"/>
      <c r="D41" s="24"/>
      <c r="E41" s="24"/>
      <c r="F41" s="24"/>
      <c r="G41" s="24"/>
      <c r="H41" s="24"/>
      <c r="I41" s="24"/>
    </row>
    <row r="42" spans="1:9" s="25" customFormat="1" ht="12" x14ac:dyDescent="0.15">
      <c r="A42" s="24"/>
      <c r="B42" s="24"/>
      <c r="C42" s="24"/>
      <c r="D42" s="24"/>
      <c r="E42" s="24"/>
      <c r="F42" s="24"/>
      <c r="G42" s="24"/>
      <c r="H42" s="24"/>
      <c r="I42" s="24"/>
    </row>
    <row r="43" spans="1:9" x14ac:dyDescent="0.15">
      <c r="A43" s="23"/>
      <c r="B43" s="23"/>
      <c r="C43" s="23"/>
      <c r="D43" s="23"/>
      <c r="E43" s="23"/>
      <c r="F43" s="23"/>
      <c r="G43" s="23"/>
      <c r="H43" s="23"/>
      <c r="I43" s="23"/>
    </row>
  </sheetData>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71E6192-C12A-4878-84AD-A79BFE13731E}">
          <x14:formula1>
            <xm:f>Lists!$F$3:$F$5</xm:f>
          </x14:formula1>
          <xm:sqref>B11 B20:B21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74187-ED7E-3B42-84DC-F70DF662F5FB}">
  <dimension ref="A1:Q170"/>
  <sheetViews>
    <sheetView zoomScaleNormal="100" workbookViewId="0">
      <selection activeCell="L31" sqref="L31"/>
    </sheetView>
  </sheetViews>
  <sheetFormatPr baseColWidth="10" defaultColWidth="11.5" defaultRowHeight="15" x14ac:dyDescent="0.2"/>
  <cols>
    <col min="2" max="2" width="28.33203125" style="62" customWidth="1"/>
    <col min="3" max="3" width="18.33203125" bestFit="1" customWidth="1"/>
    <col min="4" max="5" width="19.83203125" bestFit="1" customWidth="1"/>
    <col min="6" max="7" width="10" bestFit="1" customWidth="1"/>
    <col min="9" max="9" width="15" bestFit="1" customWidth="1"/>
    <col min="10" max="10" width="13" bestFit="1" customWidth="1"/>
    <col min="11" max="11" width="10.83203125" style="56"/>
  </cols>
  <sheetData>
    <row r="1" spans="1:17" x14ac:dyDescent="0.2">
      <c r="A1" s="56"/>
      <c r="B1" s="58"/>
      <c r="C1" s="56"/>
      <c r="D1" s="56"/>
      <c r="E1" s="56"/>
      <c r="F1" s="56"/>
      <c r="G1" s="56"/>
      <c r="H1" s="56"/>
      <c r="I1" s="56"/>
      <c r="J1" s="56"/>
      <c r="L1" s="56"/>
      <c r="M1" s="56"/>
      <c r="N1" s="56"/>
      <c r="O1" s="56"/>
      <c r="P1" s="56"/>
      <c r="Q1" s="56"/>
    </row>
    <row r="2" spans="1:17" ht="17" x14ac:dyDescent="0.2">
      <c r="A2" s="56"/>
      <c r="B2" s="58"/>
      <c r="C2" s="5" t="s">
        <v>0</v>
      </c>
      <c r="D2" s="56"/>
      <c r="E2" s="56"/>
      <c r="F2" s="56"/>
      <c r="G2" s="56"/>
      <c r="H2" s="56"/>
      <c r="I2" s="56"/>
      <c r="J2" s="56"/>
      <c r="L2" s="56"/>
      <c r="M2" s="56"/>
      <c r="N2" s="56"/>
      <c r="O2" s="56"/>
      <c r="P2" s="56"/>
      <c r="Q2" s="56"/>
    </row>
    <row r="3" spans="1:17" ht="23" x14ac:dyDescent="0.2">
      <c r="A3" s="56"/>
      <c r="B3" s="58"/>
      <c r="C3" s="6" t="s">
        <v>1</v>
      </c>
      <c r="D3" s="56"/>
      <c r="E3" s="56"/>
      <c r="F3" s="56"/>
      <c r="G3" s="56"/>
      <c r="H3" s="56"/>
      <c r="I3" s="56"/>
      <c r="J3" s="56"/>
      <c r="L3" s="56"/>
      <c r="M3" s="56"/>
      <c r="N3" s="56"/>
      <c r="O3" s="56"/>
      <c r="P3" s="56"/>
      <c r="Q3" s="56"/>
    </row>
    <row r="4" spans="1:17" x14ac:dyDescent="0.2">
      <c r="A4" s="56"/>
      <c r="B4" s="58"/>
      <c r="C4" s="56"/>
      <c r="D4" s="56"/>
      <c r="E4" s="56"/>
      <c r="F4" s="56"/>
      <c r="G4" s="56"/>
      <c r="H4" s="56"/>
      <c r="I4" s="56"/>
      <c r="J4" s="56"/>
      <c r="L4" s="56"/>
      <c r="M4" s="56"/>
      <c r="N4" s="56"/>
      <c r="O4" s="56"/>
      <c r="P4" s="56"/>
      <c r="Q4" s="56"/>
    </row>
    <row r="5" spans="1:17" x14ac:dyDescent="0.2">
      <c r="A5" s="56"/>
      <c r="B5" s="58"/>
      <c r="C5" s="56"/>
      <c r="D5" s="56"/>
      <c r="E5" s="56"/>
      <c r="F5" s="56"/>
      <c r="G5" s="56"/>
      <c r="H5" s="56"/>
      <c r="I5" s="56"/>
      <c r="J5" s="56"/>
      <c r="L5" s="56"/>
      <c r="M5" s="56"/>
      <c r="N5" s="56"/>
      <c r="O5" s="56"/>
      <c r="P5" s="56"/>
      <c r="Q5" s="56"/>
    </row>
    <row r="6" spans="1:17" x14ac:dyDescent="0.2">
      <c r="A6" s="56"/>
      <c r="B6" s="59"/>
      <c r="C6" s="4"/>
      <c r="D6" s="4"/>
      <c r="E6" s="7" t="s">
        <v>50</v>
      </c>
      <c r="F6" s="95" t="s">
        <v>51</v>
      </c>
      <c r="G6" s="95"/>
      <c r="H6" s="56"/>
      <c r="I6" s="56"/>
      <c r="J6" s="56"/>
      <c r="L6" s="56"/>
      <c r="M6" s="56"/>
      <c r="N6" s="56"/>
      <c r="O6" s="56"/>
      <c r="P6" s="56"/>
      <c r="Q6" s="56"/>
    </row>
    <row r="7" spans="1:17" x14ac:dyDescent="0.2">
      <c r="A7" s="56"/>
      <c r="B7" s="59"/>
      <c r="C7" s="4"/>
      <c r="D7" s="4"/>
      <c r="E7" s="7"/>
      <c r="F7" s="4"/>
      <c r="G7" s="4"/>
      <c r="H7" s="56"/>
      <c r="I7" s="56"/>
      <c r="J7" s="56"/>
      <c r="L7" s="56"/>
      <c r="M7" s="56"/>
      <c r="N7" s="56"/>
      <c r="O7" s="56"/>
      <c r="P7" s="56"/>
      <c r="Q7" s="56"/>
    </row>
    <row r="8" spans="1:17" x14ac:dyDescent="0.2">
      <c r="A8" s="56"/>
      <c r="B8" s="60" t="s">
        <v>73</v>
      </c>
      <c r="C8" s="4"/>
      <c r="D8" s="11"/>
      <c r="E8" s="4"/>
      <c r="F8" s="4"/>
      <c r="G8" s="4"/>
      <c r="H8" s="56"/>
      <c r="I8" s="56"/>
      <c r="J8" s="56"/>
      <c r="L8" s="56"/>
      <c r="M8" s="56"/>
      <c r="N8" s="56"/>
      <c r="O8" s="56"/>
      <c r="P8" s="56"/>
      <c r="Q8" s="56"/>
    </row>
    <row r="9" spans="1:17" x14ac:dyDescent="0.2">
      <c r="A9" s="56"/>
      <c r="B9" s="58"/>
      <c r="C9" s="56"/>
      <c r="D9" s="56"/>
      <c r="E9" s="56"/>
      <c r="F9" s="56"/>
      <c r="G9" s="56"/>
      <c r="H9" s="56"/>
      <c r="I9" s="56"/>
      <c r="J9" s="56"/>
      <c r="L9" s="56"/>
      <c r="M9" s="56"/>
      <c r="N9" s="56"/>
      <c r="O9" s="56"/>
      <c r="P9" s="56"/>
      <c r="Q9" s="56"/>
    </row>
    <row r="10" spans="1:17" x14ac:dyDescent="0.2">
      <c r="A10" s="56"/>
      <c r="B10" s="58"/>
      <c r="C10" s="56"/>
      <c r="D10" s="56"/>
      <c r="E10" s="56"/>
      <c r="F10" s="56"/>
      <c r="G10" s="56"/>
      <c r="H10" s="56"/>
      <c r="I10" s="56"/>
      <c r="J10" s="56"/>
      <c r="L10" s="56"/>
      <c r="M10" s="56"/>
      <c r="N10" s="56"/>
      <c r="O10" s="56"/>
      <c r="P10" s="56"/>
      <c r="Q10" s="56"/>
    </row>
    <row r="11" spans="1:17" x14ac:dyDescent="0.2">
      <c r="A11" s="56"/>
      <c r="B11" s="58"/>
      <c r="C11" s="56"/>
      <c r="D11" s="56"/>
      <c r="E11" s="56"/>
      <c r="F11" s="56"/>
      <c r="G11" s="56"/>
      <c r="H11" s="56"/>
      <c r="I11" s="56"/>
      <c r="J11" s="56"/>
      <c r="L11" s="56"/>
      <c r="M11" s="56"/>
      <c r="N11" s="56"/>
      <c r="O11" s="56"/>
      <c r="P11" s="56"/>
      <c r="Q11" s="56"/>
    </row>
    <row r="12" spans="1:17" x14ac:dyDescent="0.2">
      <c r="A12" s="56"/>
      <c r="B12" s="58" t="s">
        <v>109</v>
      </c>
      <c r="C12" s="56" t="s">
        <v>110</v>
      </c>
      <c r="D12" s="56"/>
      <c r="E12" s="56"/>
      <c r="F12" s="56"/>
      <c r="G12" s="56"/>
      <c r="H12" s="56"/>
      <c r="I12" s="56"/>
      <c r="J12" s="56"/>
      <c r="L12" s="56"/>
      <c r="M12" s="56"/>
      <c r="N12" s="56"/>
      <c r="O12" s="56"/>
      <c r="P12" s="56"/>
      <c r="Q12" s="56"/>
    </row>
    <row r="13" spans="1:17" x14ac:dyDescent="0.2">
      <c r="A13" s="56"/>
      <c r="B13" s="61" t="s">
        <v>22</v>
      </c>
      <c r="C13" s="56"/>
      <c r="D13" s="56"/>
      <c r="E13" s="56"/>
      <c r="F13" s="56"/>
      <c r="G13" s="56"/>
      <c r="H13" s="56"/>
      <c r="I13" s="56"/>
      <c r="J13" s="56"/>
      <c r="L13" s="56"/>
      <c r="M13" s="56"/>
      <c r="N13" s="56"/>
      <c r="O13" s="56"/>
      <c r="P13" s="56"/>
      <c r="Q13" s="56"/>
    </row>
    <row r="14" spans="1:17" x14ac:dyDescent="0.2">
      <c r="A14" s="56"/>
      <c r="B14" s="61" t="s">
        <v>75</v>
      </c>
      <c r="C14" s="56"/>
      <c r="D14" s="56"/>
      <c r="E14" s="56"/>
      <c r="F14" s="56"/>
      <c r="G14" s="56"/>
      <c r="H14" s="56"/>
      <c r="I14" s="56"/>
      <c r="J14" s="56"/>
      <c r="L14" s="56"/>
      <c r="M14" s="56"/>
      <c r="N14" s="56"/>
      <c r="O14" s="56"/>
      <c r="P14" s="56"/>
      <c r="Q14" s="56"/>
    </row>
    <row r="15" spans="1:17" x14ac:dyDescent="0.2">
      <c r="A15" s="56"/>
      <c r="B15"/>
      <c r="D15" s="56"/>
      <c r="E15" s="56"/>
      <c r="F15" s="56"/>
      <c r="G15" s="56"/>
      <c r="H15" s="56"/>
      <c r="I15" s="56"/>
      <c r="J15" s="56"/>
      <c r="L15" s="56"/>
      <c r="M15" s="56"/>
      <c r="N15" s="56"/>
      <c r="O15" s="56"/>
      <c r="P15" s="56"/>
      <c r="Q15" s="56"/>
    </row>
    <row r="16" spans="1:17" x14ac:dyDescent="0.2">
      <c r="A16" s="56"/>
      <c r="B16" s="56"/>
      <c r="C16" s="56"/>
      <c r="D16" s="56"/>
      <c r="E16" s="56"/>
      <c r="F16" s="56"/>
      <c r="G16" s="56"/>
      <c r="H16" s="56"/>
      <c r="I16" s="56"/>
      <c r="J16" s="56"/>
      <c r="L16" s="56"/>
      <c r="M16" s="56"/>
      <c r="N16" s="56"/>
      <c r="O16" s="56"/>
      <c r="P16" s="56"/>
      <c r="Q16" s="56"/>
    </row>
    <row r="17" spans="1:17" x14ac:dyDescent="0.2">
      <c r="A17" s="56"/>
      <c r="B17" s="56"/>
      <c r="C17" s="56"/>
      <c r="D17" s="56"/>
      <c r="E17" s="56"/>
      <c r="F17" s="56"/>
      <c r="G17" s="56"/>
      <c r="H17" s="56"/>
      <c r="I17" s="56"/>
      <c r="J17" s="56"/>
      <c r="L17" s="56"/>
      <c r="M17" s="56"/>
      <c r="N17" s="56"/>
      <c r="O17" s="56"/>
      <c r="P17" s="56"/>
      <c r="Q17" s="56"/>
    </row>
    <row r="18" spans="1:17" x14ac:dyDescent="0.2">
      <c r="A18" s="56"/>
      <c r="B18" s="58"/>
      <c r="C18" s="56"/>
      <c r="D18" s="56"/>
      <c r="E18" s="56"/>
      <c r="F18" s="56"/>
      <c r="G18" s="56"/>
      <c r="H18" s="56"/>
      <c r="I18" s="56"/>
      <c r="J18" s="56"/>
      <c r="L18" s="56"/>
      <c r="M18" s="56"/>
      <c r="N18" s="56"/>
      <c r="O18" s="56"/>
      <c r="P18" s="56"/>
      <c r="Q18" s="56"/>
    </row>
    <row r="19" spans="1:17" x14ac:dyDescent="0.2">
      <c r="A19" s="56"/>
      <c r="B19" s="58"/>
      <c r="C19" s="56"/>
      <c r="D19" s="56"/>
      <c r="E19" s="56"/>
      <c r="F19" s="56"/>
      <c r="G19" s="56"/>
      <c r="H19" s="56"/>
      <c r="I19" s="56"/>
      <c r="J19" s="56"/>
      <c r="L19" s="56"/>
      <c r="M19" s="56"/>
      <c r="N19" s="56"/>
      <c r="O19" s="56"/>
      <c r="P19" s="56"/>
      <c r="Q19" s="56"/>
    </row>
    <row r="20" spans="1:17" x14ac:dyDescent="0.2">
      <c r="A20" s="56"/>
      <c r="B20" s="58"/>
      <c r="C20" s="56"/>
      <c r="D20" s="56"/>
      <c r="E20" s="56"/>
      <c r="F20" s="56"/>
      <c r="G20" s="56"/>
      <c r="H20" s="56"/>
      <c r="I20" s="56"/>
      <c r="J20" s="56"/>
      <c r="L20" s="56"/>
      <c r="M20" s="56"/>
      <c r="N20" s="56"/>
      <c r="O20" s="56"/>
      <c r="P20" s="56"/>
      <c r="Q20" s="56"/>
    </row>
    <row r="21" spans="1:17" x14ac:dyDescent="0.2">
      <c r="A21" s="56"/>
      <c r="B21" s="58"/>
      <c r="C21" s="56"/>
      <c r="D21" s="56"/>
      <c r="E21" s="56"/>
      <c r="F21" s="56"/>
      <c r="G21" s="56"/>
      <c r="H21" s="56"/>
      <c r="I21" s="56"/>
      <c r="J21" s="56"/>
      <c r="L21" s="56"/>
      <c r="M21" s="56"/>
      <c r="N21" s="56"/>
      <c r="O21" s="56"/>
      <c r="P21" s="56"/>
      <c r="Q21" s="56"/>
    </row>
    <row r="22" spans="1:17" x14ac:dyDescent="0.2">
      <c r="A22" s="56"/>
      <c r="B22" s="58"/>
      <c r="C22" s="56"/>
      <c r="D22" s="56"/>
      <c r="E22" s="56"/>
      <c r="F22" s="56"/>
      <c r="G22" s="56"/>
      <c r="H22" s="56"/>
      <c r="I22" s="56"/>
      <c r="J22" s="56"/>
      <c r="L22" s="56"/>
      <c r="M22" s="56"/>
      <c r="N22" s="56"/>
      <c r="O22" s="56"/>
      <c r="P22" s="56"/>
      <c r="Q22" s="56"/>
    </row>
    <row r="23" spans="1:17" x14ac:dyDescent="0.2">
      <c r="A23" s="56"/>
      <c r="B23" s="58"/>
      <c r="C23" s="56"/>
      <c r="D23" s="56"/>
      <c r="E23" s="56"/>
      <c r="F23" s="56"/>
      <c r="G23" s="56"/>
      <c r="H23" s="56"/>
      <c r="I23" s="56"/>
      <c r="J23" s="56"/>
      <c r="L23" s="56"/>
      <c r="M23" s="56"/>
      <c r="N23" s="56"/>
      <c r="O23" s="56"/>
      <c r="P23" s="56"/>
      <c r="Q23" s="56"/>
    </row>
    <row r="24" spans="1:17" x14ac:dyDescent="0.2">
      <c r="A24" s="56"/>
      <c r="B24" s="58"/>
      <c r="C24" s="56"/>
      <c r="D24" s="56"/>
      <c r="E24" s="56"/>
      <c r="F24" s="56"/>
      <c r="G24" s="56"/>
      <c r="H24" s="56"/>
      <c r="I24" s="56"/>
      <c r="J24" s="56"/>
      <c r="L24" s="56"/>
      <c r="M24" s="56"/>
      <c r="N24" s="56"/>
      <c r="O24" s="56"/>
      <c r="P24" s="56"/>
      <c r="Q24" s="56"/>
    </row>
    <row r="25" spans="1:17" x14ac:dyDescent="0.2">
      <c r="A25" s="56"/>
      <c r="B25" s="58"/>
      <c r="C25" s="56"/>
      <c r="D25" s="56"/>
      <c r="E25" s="56"/>
      <c r="F25" s="56"/>
      <c r="G25" s="56"/>
      <c r="H25" s="56"/>
      <c r="I25" s="56"/>
      <c r="J25" s="56"/>
      <c r="L25" s="56"/>
      <c r="M25" s="56"/>
      <c r="N25" s="56"/>
      <c r="O25" s="56"/>
      <c r="P25" s="56"/>
      <c r="Q25" s="56"/>
    </row>
    <row r="26" spans="1:17" x14ac:dyDescent="0.2">
      <c r="A26" s="56"/>
      <c r="B26" s="58"/>
      <c r="C26" s="56"/>
      <c r="D26" s="56"/>
      <c r="E26" s="56"/>
      <c r="F26" s="56"/>
      <c r="G26" s="56"/>
      <c r="H26" s="56"/>
      <c r="I26" s="56"/>
      <c r="J26" s="56"/>
      <c r="L26" s="56"/>
      <c r="M26" s="56"/>
      <c r="N26" s="56"/>
      <c r="O26" s="56"/>
      <c r="P26" s="56"/>
      <c r="Q26" s="56"/>
    </row>
    <row r="27" spans="1:17" x14ac:dyDescent="0.2">
      <c r="A27" s="56"/>
      <c r="B27" s="58"/>
      <c r="C27" s="56"/>
      <c r="D27" s="56"/>
      <c r="E27" s="56"/>
      <c r="F27" s="56"/>
      <c r="G27" s="56"/>
      <c r="H27" s="56"/>
      <c r="I27" s="56"/>
      <c r="J27" s="56"/>
      <c r="L27" s="56"/>
      <c r="M27" s="56"/>
      <c r="N27" s="56"/>
      <c r="O27" s="56"/>
      <c r="P27" s="56"/>
      <c r="Q27" s="56"/>
    </row>
    <row r="28" spans="1:17" x14ac:dyDescent="0.2">
      <c r="A28" s="56"/>
      <c r="B28" s="58"/>
      <c r="C28" s="56"/>
      <c r="D28" s="56"/>
      <c r="E28" s="56"/>
      <c r="F28" s="56"/>
      <c r="G28" s="56"/>
      <c r="H28" s="56"/>
      <c r="I28" s="56"/>
      <c r="J28" s="56"/>
      <c r="L28" s="56"/>
      <c r="M28" s="56"/>
      <c r="N28" s="56"/>
      <c r="O28" s="56"/>
      <c r="P28" s="56"/>
      <c r="Q28" s="56"/>
    </row>
    <row r="29" spans="1:17" x14ac:dyDescent="0.2">
      <c r="A29" s="56"/>
      <c r="B29" s="58"/>
      <c r="C29" s="56"/>
      <c r="D29" s="56"/>
      <c r="E29" s="56"/>
      <c r="F29" s="56"/>
      <c r="G29" s="56"/>
      <c r="H29" s="56"/>
      <c r="I29" s="56"/>
      <c r="J29" s="56"/>
      <c r="L29" s="56"/>
      <c r="M29" s="56"/>
      <c r="N29" s="56"/>
      <c r="O29" s="56"/>
      <c r="P29" s="56"/>
      <c r="Q29" s="56"/>
    </row>
    <row r="30" spans="1:17" x14ac:dyDescent="0.2">
      <c r="A30" s="56"/>
      <c r="B30" s="58"/>
      <c r="C30" s="56"/>
      <c r="D30" s="56"/>
      <c r="E30" s="56"/>
      <c r="F30" s="56"/>
      <c r="G30" s="56"/>
      <c r="H30" s="56"/>
      <c r="I30" s="56"/>
      <c r="J30" s="56"/>
      <c r="L30" s="56"/>
      <c r="M30" s="56"/>
      <c r="N30" s="56"/>
      <c r="O30" s="56"/>
      <c r="P30" s="56"/>
      <c r="Q30" s="56"/>
    </row>
    <row r="31" spans="1:17" x14ac:dyDescent="0.2">
      <c r="A31" s="56"/>
      <c r="B31" s="58"/>
      <c r="C31" s="56"/>
      <c r="D31" s="56"/>
      <c r="E31" s="56"/>
      <c r="F31" s="56"/>
      <c r="G31" s="56"/>
      <c r="H31" s="56"/>
      <c r="I31" s="56"/>
      <c r="J31" s="56"/>
      <c r="L31" s="56"/>
      <c r="M31" s="56"/>
      <c r="N31" s="56"/>
      <c r="O31" s="56"/>
      <c r="P31" s="56"/>
      <c r="Q31" s="56"/>
    </row>
    <row r="32" spans="1:17" x14ac:dyDescent="0.2">
      <c r="A32" s="56"/>
      <c r="B32" s="58"/>
      <c r="C32" s="56"/>
      <c r="D32" s="56"/>
      <c r="E32" s="56"/>
      <c r="F32" s="56"/>
      <c r="G32" s="56"/>
      <c r="H32" s="56"/>
      <c r="I32" s="56"/>
      <c r="J32" s="56"/>
      <c r="L32" s="56"/>
      <c r="M32" s="56"/>
      <c r="N32" s="56"/>
      <c r="O32" s="56"/>
      <c r="P32" s="56"/>
      <c r="Q32" s="56"/>
    </row>
    <row r="33" spans="1:17" x14ac:dyDescent="0.2">
      <c r="A33" s="56"/>
      <c r="B33" s="58"/>
      <c r="C33" s="56"/>
      <c r="D33" s="56"/>
      <c r="E33" s="56"/>
      <c r="F33" s="56"/>
      <c r="G33" s="56"/>
      <c r="H33" s="56"/>
      <c r="I33" s="56"/>
      <c r="J33" s="56"/>
      <c r="L33" s="56"/>
      <c r="M33" s="56"/>
      <c r="N33" s="56"/>
      <c r="O33" s="56"/>
      <c r="P33" s="56"/>
      <c r="Q33" s="56"/>
    </row>
    <row r="34" spans="1:17" x14ac:dyDescent="0.2">
      <c r="A34" s="56"/>
      <c r="B34" s="58"/>
      <c r="C34" s="56"/>
      <c r="D34" s="56"/>
      <c r="E34" s="56"/>
      <c r="F34" s="56"/>
      <c r="G34" s="56"/>
      <c r="H34" s="56"/>
      <c r="I34" s="56"/>
      <c r="J34" s="56"/>
      <c r="L34" s="56"/>
      <c r="M34" s="56"/>
      <c r="N34" s="56"/>
      <c r="O34" s="56"/>
      <c r="P34" s="56"/>
      <c r="Q34" s="56"/>
    </row>
    <row r="35" spans="1:17" x14ac:dyDescent="0.2">
      <c r="A35" s="56"/>
      <c r="B35" s="58"/>
      <c r="C35" s="56"/>
      <c r="D35" s="56"/>
      <c r="E35" s="56"/>
      <c r="F35" s="56"/>
      <c r="G35" s="56"/>
      <c r="H35" s="56"/>
      <c r="I35" s="56"/>
      <c r="J35" s="56"/>
      <c r="L35" s="56"/>
      <c r="M35" s="56"/>
      <c r="N35" s="56"/>
      <c r="O35" s="56"/>
      <c r="P35" s="56"/>
      <c r="Q35" s="56"/>
    </row>
    <row r="36" spans="1:17" x14ac:dyDescent="0.2">
      <c r="A36" s="56"/>
      <c r="B36" s="58"/>
      <c r="C36" s="56"/>
      <c r="D36" s="56"/>
      <c r="E36" s="56"/>
      <c r="F36" s="56"/>
      <c r="G36" s="56"/>
      <c r="H36" s="56"/>
      <c r="I36" s="56"/>
      <c r="J36" s="56"/>
      <c r="L36" s="56"/>
      <c r="M36" s="56"/>
      <c r="N36" s="56"/>
      <c r="O36" s="56"/>
      <c r="P36" s="56"/>
      <c r="Q36" s="56"/>
    </row>
    <row r="37" spans="1:17" x14ac:dyDescent="0.2">
      <c r="A37" s="56"/>
      <c r="B37" s="58"/>
      <c r="C37" s="56"/>
      <c r="D37" s="56"/>
      <c r="E37" s="56"/>
      <c r="F37" s="56"/>
      <c r="G37" s="56"/>
      <c r="H37" s="56"/>
      <c r="I37" s="56"/>
      <c r="J37" s="56"/>
      <c r="L37" s="56"/>
      <c r="M37" s="56"/>
      <c r="N37" s="56"/>
      <c r="O37" s="56"/>
      <c r="P37" s="56"/>
      <c r="Q37" s="56"/>
    </row>
    <row r="38" spans="1:17" x14ac:dyDescent="0.2">
      <c r="A38" s="56"/>
      <c r="B38" s="58"/>
      <c r="C38" s="56"/>
      <c r="D38" s="56"/>
      <c r="E38" s="56"/>
      <c r="F38" s="56"/>
      <c r="G38" s="56"/>
      <c r="H38" s="56"/>
      <c r="I38" s="56"/>
      <c r="J38" s="56"/>
      <c r="L38" s="56"/>
      <c r="M38" s="56"/>
      <c r="N38" s="56"/>
      <c r="O38" s="56"/>
      <c r="P38" s="56"/>
      <c r="Q38" s="56"/>
    </row>
    <row r="39" spans="1:17" x14ac:dyDescent="0.2">
      <c r="A39" s="56"/>
      <c r="B39" s="58"/>
      <c r="C39" s="56"/>
      <c r="D39" s="56"/>
      <c r="E39" s="56"/>
      <c r="F39" s="56"/>
      <c r="G39" s="56"/>
      <c r="H39" s="56"/>
      <c r="I39" s="56"/>
      <c r="J39" s="56"/>
      <c r="L39" s="56"/>
      <c r="M39" s="56"/>
      <c r="N39" s="56"/>
      <c r="O39" s="56"/>
      <c r="P39" s="56"/>
      <c r="Q39" s="56"/>
    </row>
    <row r="40" spans="1:17" x14ac:dyDescent="0.2">
      <c r="A40" s="56"/>
      <c r="B40" s="58"/>
      <c r="C40" s="56"/>
      <c r="D40" s="56"/>
      <c r="E40" s="56"/>
      <c r="F40" s="56"/>
      <c r="G40" s="56"/>
      <c r="H40" s="56"/>
      <c r="I40" s="56"/>
      <c r="J40" s="56"/>
      <c r="L40" s="56"/>
      <c r="M40" s="56"/>
      <c r="N40" s="56"/>
      <c r="O40" s="56"/>
      <c r="P40" s="56"/>
      <c r="Q40" s="56"/>
    </row>
    <row r="41" spans="1:17" x14ac:dyDescent="0.2">
      <c r="A41" s="56"/>
      <c r="B41" s="58"/>
      <c r="C41" s="56"/>
      <c r="D41" s="56"/>
      <c r="E41" s="56"/>
      <c r="F41" s="56"/>
      <c r="G41" s="56"/>
      <c r="H41" s="56"/>
      <c r="I41" s="56"/>
      <c r="J41" s="56"/>
      <c r="L41" s="56"/>
      <c r="M41" s="56"/>
      <c r="N41" s="56"/>
      <c r="O41" s="56"/>
      <c r="P41" s="56"/>
      <c r="Q41" s="56"/>
    </row>
    <row r="42" spans="1:17" x14ac:dyDescent="0.2">
      <c r="A42" s="56"/>
      <c r="B42" s="58"/>
      <c r="C42" s="56"/>
      <c r="D42" s="56"/>
      <c r="E42" s="56"/>
      <c r="F42" s="56"/>
      <c r="G42" s="56"/>
      <c r="H42" s="56"/>
      <c r="I42" s="56"/>
      <c r="J42" s="56"/>
      <c r="L42" s="56"/>
      <c r="M42" s="56"/>
      <c r="N42" s="56"/>
      <c r="O42" s="56"/>
      <c r="P42" s="56"/>
      <c r="Q42" s="56"/>
    </row>
    <row r="43" spans="1:17" x14ac:dyDescent="0.2">
      <c r="A43" s="56"/>
      <c r="B43" s="58"/>
      <c r="C43" s="56"/>
      <c r="D43" s="56"/>
      <c r="E43" s="56"/>
      <c r="F43" s="56"/>
      <c r="G43" s="56"/>
      <c r="H43" s="56"/>
      <c r="I43" s="56"/>
      <c r="J43" s="56"/>
      <c r="L43" s="56"/>
      <c r="M43" s="56"/>
      <c r="N43" s="56"/>
      <c r="O43" s="56"/>
      <c r="P43" s="56"/>
      <c r="Q43" s="56"/>
    </row>
    <row r="44" spans="1:17" x14ac:dyDescent="0.2">
      <c r="A44" s="56"/>
      <c r="B44" s="58"/>
      <c r="C44" s="56"/>
      <c r="D44" s="56"/>
      <c r="E44" s="56"/>
      <c r="F44" s="56"/>
      <c r="G44" s="56"/>
      <c r="H44" s="56"/>
      <c r="I44" s="56"/>
      <c r="J44" s="56"/>
      <c r="L44" s="56"/>
      <c r="M44" s="56"/>
      <c r="N44" s="56"/>
      <c r="O44" s="56"/>
      <c r="P44" s="56"/>
      <c r="Q44" s="56"/>
    </row>
    <row r="45" spans="1:17" x14ac:dyDescent="0.2">
      <c r="A45" s="56"/>
      <c r="B45" s="58"/>
      <c r="C45" s="56"/>
      <c r="D45" s="56"/>
      <c r="E45" s="56"/>
      <c r="F45" s="56"/>
      <c r="G45" s="56"/>
      <c r="H45" s="56"/>
      <c r="I45" s="56"/>
      <c r="J45" s="56"/>
      <c r="L45" s="56"/>
      <c r="M45" s="56"/>
      <c r="N45" s="56"/>
      <c r="O45" s="56"/>
      <c r="P45" s="56"/>
      <c r="Q45" s="56"/>
    </row>
    <row r="46" spans="1:17" x14ac:dyDescent="0.2">
      <c r="A46" s="56"/>
      <c r="B46" s="58"/>
      <c r="C46" s="56"/>
      <c r="D46" s="56"/>
      <c r="E46" s="56"/>
      <c r="F46" s="56"/>
      <c r="G46" s="56"/>
      <c r="H46" s="56"/>
      <c r="I46" s="56"/>
      <c r="J46" s="56"/>
      <c r="L46" s="56"/>
      <c r="M46" s="56"/>
      <c r="N46" s="56"/>
      <c r="O46" s="56"/>
      <c r="P46" s="56"/>
      <c r="Q46" s="56"/>
    </row>
    <row r="47" spans="1:17" x14ac:dyDescent="0.2">
      <c r="A47" s="56"/>
      <c r="B47" s="58"/>
      <c r="C47" s="56"/>
      <c r="D47" s="56"/>
      <c r="E47" s="56"/>
      <c r="F47" s="56"/>
      <c r="G47" s="56"/>
      <c r="H47" s="56"/>
      <c r="I47" s="56"/>
      <c r="J47" s="56"/>
      <c r="L47" s="56"/>
      <c r="M47" s="56"/>
      <c r="N47" s="56"/>
      <c r="O47" s="56"/>
      <c r="P47" s="56"/>
      <c r="Q47" s="56"/>
    </row>
    <row r="48" spans="1:17" x14ac:dyDescent="0.2">
      <c r="A48" s="56"/>
      <c r="B48" s="58"/>
      <c r="C48" s="56"/>
      <c r="D48" s="56"/>
      <c r="E48" s="56"/>
      <c r="F48" s="56"/>
      <c r="G48" s="56"/>
      <c r="H48" s="56"/>
      <c r="I48" s="56"/>
      <c r="J48" s="56"/>
      <c r="L48" s="56"/>
      <c r="M48" s="56"/>
      <c r="N48" s="56"/>
      <c r="O48" s="56"/>
      <c r="P48" s="56"/>
      <c r="Q48" s="56"/>
    </row>
    <row r="49" spans="1:17" x14ac:dyDescent="0.2">
      <c r="A49" s="56"/>
      <c r="B49" s="58"/>
      <c r="C49" s="56"/>
      <c r="D49" s="56"/>
      <c r="E49" s="56"/>
      <c r="F49" s="56"/>
      <c r="G49" s="56"/>
      <c r="H49" s="56"/>
      <c r="I49" s="56"/>
      <c r="J49" s="56"/>
      <c r="L49" s="56"/>
      <c r="M49" s="56"/>
      <c r="N49" s="56"/>
      <c r="O49" s="56"/>
      <c r="P49" s="56"/>
      <c r="Q49" s="56"/>
    </row>
    <row r="50" spans="1:17" x14ac:dyDescent="0.2">
      <c r="A50" s="56"/>
      <c r="B50" s="58"/>
      <c r="C50" s="56"/>
      <c r="D50" s="56"/>
      <c r="E50" s="56"/>
      <c r="F50" s="56"/>
      <c r="G50" s="56"/>
      <c r="H50" s="56"/>
      <c r="I50" s="56"/>
      <c r="J50" s="56"/>
      <c r="L50" s="56"/>
      <c r="M50" s="56"/>
      <c r="N50" s="56"/>
      <c r="O50" s="56"/>
      <c r="P50" s="56"/>
      <c r="Q50" s="56"/>
    </row>
    <row r="51" spans="1:17" x14ac:dyDescent="0.2">
      <c r="A51" s="56"/>
      <c r="B51" s="58"/>
      <c r="C51" s="56"/>
      <c r="D51" s="56"/>
      <c r="E51" s="56"/>
      <c r="F51" s="56"/>
      <c r="G51" s="56"/>
      <c r="H51" s="56"/>
      <c r="I51" s="56"/>
      <c r="J51" s="56"/>
      <c r="L51" s="56"/>
      <c r="M51" s="56"/>
      <c r="N51" s="56"/>
      <c r="O51" s="56"/>
      <c r="P51" s="56"/>
      <c r="Q51" s="56"/>
    </row>
    <row r="52" spans="1:17" x14ac:dyDescent="0.2">
      <c r="A52" s="56"/>
      <c r="B52" s="58"/>
      <c r="C52" s="56"/>
      <c r="D52" s="56"/>
      <c r="E52" s="56"/>
      <c r="F52" s="56"/>
      <c r="G52" s="56"/>
      <c r="H52" s="56"/>
      <c r="I52" s="56"/>
      <c r="J52" s="56"/>
      <c r="L52" s="56"/>
      <c r="M52" s="56"/>
      <c r="N52" s="56"/>
      <c r="O52" s="56"/>
      <c r="P52" s="56"/>
      <c r="Q52" s="56"/>
    </row>
    <row r="53" spans="1:17" x14ac:dyDescent="0.2">
      <c r="A53" s="56"/>
      <c r="B53" s="58"/>
      <c r="C53" s="56"/>
      <c r="D53" s="56"/>
      <c r="E53" s="56"/>
      <c r="F53" s="56"/>
      <c r="G53" s="56"/>
      <c r="H53" s="56"/>
      <c r="I53" s="56"/>
      <c r="J53" s="56"/>
      <c r="L53" s="56"/>
      <c r="M53" s="56"/>
      <c r="N53" s="56"/>
      <c r="O53" s="56"/>
      <c r="P53" s="56"/>
      <c r="Q53" s="56"/>
    </row>
    <row r="54" spans="1:17" x14ac:dyDescent="0.2">
      <c r="A54" s="56"/>
      <c r="B54" s="58"/>
      <c r="C54" s="56"/>
      <c r="D54" s="56"/>
      <c r="E54" s="56"/>
      <c r="F54" s="56"/>
      <c r="G54" s="56"/>
      <c r="H54" s="56"/>
      <c r="I54" s="56"/>
      <c r="J54" s="56"/>
      <c r="L54" s="56"/>
      <c r="M54" s="56"/>
      <c r="N54" s="56"/>
      <c r="O54" s="56"/>
      <c r="P54" s="56"/>
      <c r="Q54" s="56"/>
    </row>
    <row r="55" spans="1:17" x14ac:dyDescent="0.2">
      <c r="A55" s="56"/>
      <c r="B55" s="58"/>
      <c r="C55" s="56"/>
      <c r="D55" s="56"/>
      <c r="E55" s="56"/>
      <c r="F55" s="56"/>
      <c r="G55" s="56"/>
      <c r="H55" s="56"/>
      <c r="I55" s="56"/>
      <c r="J55" s="56"/>
      <c r="L55" s="56"/>
      <c r="M55" s="56"/>
      <c r="N55" s="56"/>
      <c r="O55" s="56"/>
      <c r="P55" s="56"/>
      <c r="Q55" s="56"/>
    </row>
    <row r="56" spans="1:17" x14ac:dyDescent="0.2">
      <c r="A56" s="56"/>
      <c r="B56" s="58"/>
      <c r="C56" s="56"/>
      <c r="D56" s="56"/>
      <c r="E56" s="56"/>
      <c r="F56" s="56"/>
      <c r="G56" s="56"/>
      <c r="H56" s="56"/>
      <c r="I56" s="56"/>
      <c r="J56" s="56"/>
      <c r="L56" s="56"/>
      <c r="M56" s="56"/>
      <c r="N56" s="56"/>
      <c r="O56" s="56"/>
      <c r="P56" s="56"/>
      <c r="Q56" s="56"/>
    </row>
    <row r="57" spans="1:17" x14ac:dyDescent="0.2">
      <c r="A57" s="56"/>
      <c r="B57" s="58"/>
      <c r="C57" s="56"/>
      <c r="D57" s="56"/>
      <c r="E57" s="56"/>
      <c r="F57" s="56"/>
      <c r="G57" s="56"/>
      <c r="H57" s="56"/>
      <c r="I57" s="56"/>
      <c r="J57" s="56"/>
      <c r="L57" s="56"/>
      <c r="M57" s="56"/>
      <c r="N57" s="56"/>
      <c r="O57" s="56"/>
      <c r="P57" s="56"/>
      <c r="Q57" s="56"/>
    </row>
    <row r="58" spans="1:17" x14ac:dyDescent="0.2">
      <c r="A58" s="56"/>
      <c r="B58" s="58"/>
      <c r="C58" s="56"/>
      <c r="D58" s="56"/>
      <c r="E58" s="56"/>
      <c r="F58" s="56"/>
      <c r="G58" s="56"/>
      <c r="H58" s="56"/>
      <c r="I58" s="56"/>
      <c r="J58" s="56"/>
      <c r="L58" s="56"/>
      <c r="M58" s="56"/>
      <c r="N58" s="56"/>
      <c r="O58" s="56"/>
      <c r="P58" s="56"/>
      <c r="Q58" s="56"/>
    </row>
    <row r="59" spans="1:17" x14ac:dyDescent="0.2">
      <c r="A59" s="56"/>
      <c r="B59" s="58"/>
      <c r="C59" s="56"/>
      <c r="D59" s="56"/>
      <c r="E59" s="56"/>
      <c r="F59" s="56"/>
      <c r="G59" s="56"/>
      <c r="H59" s="56"/>
      <c r="I59" s="56"/>
      <c r="J59" s="56"/>
      <c r="L59" s="56"/>
      <c r="M59" s="56"/>
      <c r="N59" s="56"/>
      <c r="O59" s="56"/>
      <c r="P59" s="56"/>
      <c r="Q59" s="56"/>
    </row>
    <row r="60" spans="1:17" x14ac:dyDescent="0.2">
      <c r="A60" s="56"/>
      <c r="B60" s="58"/>
      <c r="C60" s="56"/>
      <c r="D60" s="56"/>
      <c r="E60" s="56"/>
      <c r="F60" s="56"/>
      <c r="G60" s="56"/>
      <c r="H60" s="56"/>
      <c r="I60" s="56"/>
      <c r="J60" s="56"/>
      <c r="L60" s="56"/>
      <c r="M60" s="56"/>
      <c r="N60" s="56"/>
      <c r="O60" s="56"/>
      <c r="P60" s="56"/>
      <c r="Q60" s="56"/>
    </row>
    <row r="61" spans="1:17" x14ac:dyDescent="0.2">
      <c r="A61" s="56"/>
      <c r="B61" s="58"/>
      <c r="C61" s="56"/>
      <c r="D61" s="56"/>
      <c r="E61" s="56"/>
      <c r="F61" s="56"/>
      <c r="G61" s="56"/>
      <c r="H61" s="56"/>
      <c r="I61" s="56"/>
      <c r="J61" s="56"/>
      <c r="L61" s="56"/>
      <c r="M61" s="56"/>
      <c r="N61" s="56"/>
      <c r="O61" s="56"/>
      <c r="P61" s="56"/>
      <c r="Q61" s="56"/>
    </row>
    <row r="62" spans="1:17" x14ac:dyDescent="0.2">
      <c r="A62" s="56"/>
      <c r="B62" s="58"/>
      <c r="C62" s="56"/>
      <c r="D62" s="56"/>
      <c r="E62" s="56"/>
      <c r="F62" s="56"/>
      <c r="G62" s="56"/>
      <c r="H62" s="56"/>
      <c r="I62" s="56"/>
      <c r="J62" s="56"/>
      <c r="L62" s="56"/>
      <c r="M62" s="56"/>
      <c r="N62" s="56"/>
      <c r="O62" s="56"/>
      <c r="P62" s="56"/>
      <c r="Q62" s="56"/>
    </row>
    <row r="63" spans="1:17" x14ac:dyDescent="0.2">
      <c r="A63" s="56"/>
      <c r="B63" s="58"/>
      <c r="C63" s="56"/>
      <c r="D63" s="56"/>
      <c r="E63" s="56"/>
      <c r="F63" s="56"/>
      <c r="G63" s="56"/>
      <c r="H63" s="56"/>
      <c r="I63" s="56"/>
      <c r="J63" s="56"/>
      <c r="L63" s="56"/>
      <c r="M63" s="56"/>
      <c r="N63" s="56"/>
      <c r="O63" s="56"/>
      <c r="P63" s="56"/>
      <c r="Q63" s="56"/>
    </row>
    <row r="64" spans="1:17" x14ac:dyDescent="0.2">
      <c r="A64" s="56"/>
      <c r="B64" s="58"/>
      <c r="C64" s="56"/>
      <c r="D64" s="56"/>
      <c r="E64" s="56"/>
      <c r="F64" s="56"/>
      <c r="G64" s="56"/>
      <c r="H64" s="56"/>
      <c r="I64" s="56"/>
      <c r="J64" s="56"/>
      <c r="L64" s="56"/>
      <c r="M64" s="56"/>
      <c r="N64" s="56"/>
      <c r="O64" s="56"/>
      <c r="P64" s="56"/>
      <c r="Q64" s="56"/>
    </row>
    <row r="65" spans="1:17" x14ac:dyDescent="0.2">
      <c r="A65" s="56"/>
      <c r="B65" s="58"/>
      <c r="C65" s="56"/>
      <c r="D65" s="56"/>
      <c r="E65" s="56"/>
      <c r="F65" s="56"/>
      <c r="G65" s="56"/>
      <c r="H65" s="56"/>
      <c r="I65" s="56"/>
      <c r="J65" s="56"/>
      <c r="L65" s="56"/>
      <c r="M65" s="56"/>
      <c r="N65" s="56"/>
      <c r="O65" s="56"/>
      <c r="P65" s="56"/>
      <c r="Q65" s="56"/>
    </row>
    <row r="66" spans="1:17" x14ac:dyDescent="0.2">
      <c r="A66" s="56"/>
      <c r="B66" s="58"/>
      <c r="C66" s="56"/>
      <c r="D66" s="56"/>
      <c r="E66" s="56"/>
      <c r="F66" s="56"/>
      <c r="G66" s="56"/>
      <c r="H66" s="56"/>
      <c r="I66" s="56"/>
      <c r="J66" s="56"/>
      <c r="L66" s="56"/>
      <c r="M66" s="56"/>
      <c r="N66" s="56"/>
      <c r="O66" s="56"/>
      <c r="P66" s="56"/>
      <c r="Q66" s="56"/>
    </row>
    <row r="67" spans="1:17" x14ac:dyDescent="0.2">
      <c r="A67" s="56"/>
      <c r="B67" s="58"/>
      <c r="C67" s="56"/>
      <c r="D67" s="56"/>
      <c r="E67" s="56"/>
      <c r="F67" s="56"/>
      <c r="G67" s="56"/>
      <c r="H67" s="56"/>
      <c r="I67" s="56"/>
      <c r="J67" s="56"/>
      <c r="L67" s="56"/>
      <c r="M67" s="56"/>
      <c r="N67" s="56"/>
      <c r="O67" s="56"/>
      <c r="P67" s="56"/>
      <c r="Q67" s="56"/>
    </row>
    <row r="68" spans="1:17" x14ac:dyDescent="0.2">
      <c r="A68" s="56"/>
      <c r="B68" s="58"/>
      <c r="C68" s="56"/>
      <c r="D68" s="56"/>
      <c r="E68" s="56"/>
      <c r="F68" s="56"/>
      <c r="G68" s="56"/>
      <c r="H68" s="56"/>
      <c r="I68" s="56"/>
      <c r="J68" s="56"/>
      <c r="L68" s="56"/>
      <c r="M68" s="56"/>
      <c r="N68" s="56"/>
      <c r="O68" s="56"/>
      <c r="P68" s="56"/>
      <c r="Q68" s="56"/>
    </row>
    <row r="69" spans="1:17" x14ac:dyDescent="0.2">
      <c r="A69" s="56"/>
      <c r="B69" s="58"/>
      <c r="C69" s="56"/>
      <c r="D69" s="56"/>
      <c r="E69" s="56"/>
      <c r="F69" s="56"/>
      <c r="G69" s="56"/>
      <c r="H69" s="56"/>
      <c r="I69" s="56"/>
      <c r="J69" s="56"/>
      <c r="L69" s="56"/>
      <c r="M69" s="56"/>
      <c r="N69" s="56"/>
      <c r="O69" s="56"/>
      <c r="P69" s="56"/>
      <c r="Q69" s="56"/>
    </row>
    <row r="70" spans="1:17" x14ac:dyDescent="0.2">
      <c r="A70" s="56"/>
      <c r="B70" s="58"/>
      <c r="C70" s="56"/>
      <c r="D70" s="56"/>
      <c r="E70" s="56"/>
      <c r="F70" s="56"/>
      <c r="G70" s="56"/>
      <c r="H70" s="56"/>
      <c r="I70" s="56"/>
      <c r="J70" s="56"/>
      <c r="L70" s="56"/>
      <c r="M70" s="56"/>
      <c r="N70" s="56"/>
      <c r="O70" s="56"/>
      <c r="P70" s="56"/>
      <c r="Q70" s="56"/>
    </row>
    <row r="71" spans="1:17" x14ac:dyDescent="0.2">
      <c r="A71" s="56"/>
      <c r="B71" s="58"/>
      <c r="C71" s="56"/>
      <c r="D71" s="56"/>
      <c r="E71" s="56"/>
      <c r="F71" s="56"/>
      <c r="G71" s="56"/>
      <c r="H71" s="56"/>
      <c r="I71" s="56"/>
      <c r="J71" s="56"/>
      <c r="L71" s="56"/>
      <c r="M71" s="56"/>
      <c r="N71" s="56"/>
      <c r="O71" s="56"/>
      <c r="P71" s="56"/>
      <c r="Q71" s="56"/>
    </row>
    <row r="72" spans="1:17" x14ac:dyDescent="0.2">
      <c r="A72" s="56"/>
      <c r="B72" s="58"/>
      <c r="C72" s="56"/>
      <c r="D72" s="56"/>
      <c r="E72" s="56"/>
      <c r="F72" s="56"/>
      <c r="G72" s="56"/>
      <c r="H72" s="56"/>
      <c r="I72" s="56"/>
      <c r="J72" s="56"/>
      <c r="L72" s="56"/>
      <c r="M72" s="56"/>
      <c r="N72" s="56"/>
      <c r="O72" s="56"/>
      <c r="P72" s="56"/>
      <c r="Q72" s="56"/>
    </row>
    <row r="73" spans="1:17" x14ac:dyDescent="0.2">
      <c r="A73" s="56"/>
      <c r="B73" s="58"/>
      <c r="C73" s="56"/>
      <c r="D73" s="56"/>
      <c r="E73" s="56"/>
      <c r="F73" s="56"/>
      <c r="G73" s="56"/>
      <c r="H73" s="56"/>
      <c r="I73" s="56"/>
      <c r="J73" s="56"/>
      <c r="L73" s="56"/>
      <c r="M73" s="56"/>
      <c r="N73" s="56"/>
      <c r="O73" s="56"/>
      <c r="P73" s="56"/>
      <c r="Q73" s="56"/>
    </row>
    <row r="74" spans="1:17" x14ac:dyDescent="0.2">
      <c r="A74" s="56"/>
      <c r="B74" s="58"/>
      <c r="C74" s="56"/>
      <c r="D74" s="56"/>
      <c r="E74" s="56"/>
      <c r="F74" s="56"/>
      <c r="G74" s="56"/>
      <c r="H74" s="56"/>
      <c r="I74" s="56"/>
      <c r="J74" s="56"/>
      <c r="L74" s="56"/>
      <c r="M74" s="56"/>
      <c r="N74" s="56"/>
      <c r="O74" s="56"/>
      <c r="P74" s="56"/>
      <c r="Q74" s="56"/>
    </row>
    <row r="75" spans="1:17" x14ac:dyDescent="0.2">
      <c r="A75" s="56"/>
      <c r="B75" s="58"/>
      <c r="C75" s="56"/>
      <c r="D75" s="56"/>
      <c r="E75" s="56"/>
      <c r="F75" s="56"/>
      <c r="G75" s="56"/>
      <c r="H75" s="56"/>
      <c r="I75" s="56"/>
      <c r="J75" s="56"/>
      <c r="L75" s="56"/>
      <c r="M75" s="56"/>
      <c r="N75" s="56"/>
      <c r="O75" s="56"/>
      <c r="P75" s="56"/>
      <c r="Q75" s="56"/>
    </row>
    <row r="76" spans="1:17" x14ac:dyDescent="0.2">
      <c r="A76" s="56"/>
      <c r="B76" s="58"/>
      <c r="C76" s="56"/>
      <c r="D76" s="56"/>
      <c r="E76" s="56"/>
      <c r="F76" s="56"/>
      <c r="G76" s="56"/>
      <c r="H76" s="56"/>
      <c r="I76" s="56"/>
      <c r="J76" s="56"/>
      <c r="L76" s="56"/>
      <c r="M76" s="56"/>
      <c r="N76" s="56"/>
      <c r="O76" s="56"/>
      <c r="P76" s="56"/>
      <c r="Q76" s="56"/>
    </row>
    <row r="77" spans="1:17" x14ac:dyDescent="0.2">
      <c r="A77" s="56"/>
      <c r="B77" s="58"/>
      <c r="C77" s="56"/>
      <c r="D77" s="56"/>
      <c r="E77" s="56"/>
      <c r="F77" s="56"/>
      <c r="G77" s="56"/>
      <c r="H77" s="56"/>
      <c r="I77" s="56"/>
      <c r="J77" s="56"/>
      <c r="L77" s="56"/>
      <c r="M77" s="56"/>
      <c r="N77" s="56"/>
      <c r="O77" s="56"/>
      <c r="P77" s="56"/>
      <c r="Q77" s="56"/>
    </row>
    <row r="78" spans="1:17" x14ac:dyDescent="0.2">
      <c r="A78" s="56"/>
      <c r="B78" s="58"/>
      <c r="C78" s="56"/>
      <c r="D78" s="56"/>
      <c r="E78" s="56"/>
      <c r="F78" s="56"/>
      <c r="G78" s="56"/>
      <c r="H78" s="56"/>
      <c r="I78" s="56"/>
      <c r="J78" s="56"/>
      <c r="L78" s="56"/>
      <c r="M78" s="56"/>
      <c r="N78" s="56"/>
      <c r="O78" s="56"/>
      <c r="P78" s="56"/>
      <c r="Q78" s="56"/>
    </row>
    <row r="79" spans="1:17" x14ac:dyDescent="0.2">
      <c r="A79" s="56"/>
      <c r="B79" s="58"/>
      <c r="C79" s="56"/>
      <c r="D79" s="56"/>
      <c r="E79" s="56"/>
      <c r="F79" s="56"/>
      <c r="G79" s="56"/>
      <c r="H79" s="56"/>
      <c r="I79" s="56"/>
      <c r="J79" s="56"/>
      <c r="L79" s="56"/>
      <c r="M79" s="56"/>
      <c r="N79" s="56"/>
      <c r="O79" s="56"/>
      <c r="P79" s="56"/>
      <c r="Q79" s="56"/>
    </row>
    <row r="80" spans="1:17" x14ac:dyDescent="0.2">
      <c r="A80" s="56"/>
      <c r="B80" s="58"/>
      <c r="C80" s="56"/>
      <c r="D80" s="56"/>
      <c r="E80" s="56"/>
      <c r="F80" s="56"/>
      <c r="G80" s="56"/>
      <c r="H80" s="56"/>
      <c r="I80" s="56"/>
      <c r="J80" s="56"/>
      <c r="L80" s="56"/>
      <c r="M80" s="56"/>
      <c r="N80" s="56"/>
      <c r="O80" s="56"/>
      <c r="P80" s="56"/>
      <c r="Q80" s="56"/>
    </row>
    <row r="81" spans="1:17" x14ac:dyDescent="0.2">
      <c r="A81" s="56"/>
      <c r="B81" s="58"/>
      <c r="C81" s="56"/>
      <c r="D81" s="56"/>
      <c r="E81" s="56"/>
      <c r="F81" s="56"/>
      <c r="G81" s="56"/>
      <c r="H81" s="56"/>
      <c r="I81" s="56"/>
      <c r="J81" s="56"/>
      <c r="L81" s="56"/>
      <c r="M81" s="56"/>
      <c r="N81" s="56"/>
      <c r="O81" s="56"/>
      <c r="P81" s="56"/>
      <c r="Q81" s="56"/>
    </row>
    <row r="82" spans="1:17" x14ac:dyDescent="0.2">
      <c r="A82" s="56"/>
      <c r="B82" s="58"/>
      <c r="C82" s="56"/>
      <c r="D82" s="56"/>
      <c r="E82" s="56"/>
      <c r="F82" s="56"/>
      <c r="G82" s="56"/>
      <c r="H82" s="56"/>
      <c r="I82" s="56"/>
      <c r="J82" s="56"/>
      <c r="L82" s="56"/>
      <c r="M82" s="56"/>
      <c r="N82" s="56"/>
      <c r="O82" s="56"/>
      <c r="P82" s="56"/>
      <c r="Q82" s="56"/>
    </row>
    <row r="83" spans="1:17" x14ac:dyDescent="0.2">
      <c r="A83" s="56"/>
      <c r="B83" s="58"/>
      <c r="C83" s="56"/>
      <c r="D83" s="56"/>
      <c r="E83" s="56"/>
      <c r="F83" s="56"/>
      <c r="G83" s="56"/>
      <c r="H83" s="56"/>
      <c r="I83" s="56"/>
      <c r="J83" s="56"/>
      <c r="L83" s="56"/>
      <c r="M83" s="56"/>
      <c r="N83" s="56"/>
      <c r="O83" s="56"/>
      <c r="P83" s="56"/>
      <c r="Q83" s="56"/>
    </row>
    <row r="84" spans="1:17" x14ac:dyDescent="0.2">
      <c r="A84" s="56"/>
      <c r="B84" s="58"/>
      <c r="C84" s="56"/>
      <c r="D84" s="56"/>
      <c r="E84" s="56"/>
      <c r="F84" s="56"/>
      <c r="G84" s="56"/>
      <c r="H84" s="56"/>
      <c r="I84" s="56"/>
      <c r="J84" s="56"/>
      <c r="L84" s="56"/>
      <c r="M84" s="56"/>
      <c r="N84" s="56"/>
      <c r="O84" s="56"/>
      <c r="P84" s="56"/>
      <c r="Q84" s="56"/>
    </row>
    <row r="85" spans="1:17" x14ac:dyDescent="0.2">
      <c r="A85" s="56"/>
      <c r="B85" s="58"/>
      <c r="C85" s="56"/>
      <c r="D85" s="56"/>
      <c r="E85" s="56"/>
      <c r="F85" s="56"/>
      <c r="G85" s="56"/>
      <c r="H85" s="56"/>
      <c r="I85" s="56"/>
      <c r="J85" s="56"/>
      <c r="L85" s="56"/>
      <c r="M85" s="56"/>
      <c r="N85" s="56"/>
      <c r="O85" s="56"/>
      <c r="P85" s="56"/>
      <c r="Q85" s="56"/>
    </row>
    <row r="86" spans="1:17" x14ac:dyDescent="0.2">
      <c r="A86" s="56"/>
      <c r="B86" s="58"/>
      <c r="C86" s="56"/>
      <c r="D86" s="56"/>
      <c r="E86" s="56"/>
      <c r="F86" s="56"/>
      <c r="G86" s="56"/>
      <c r="H86" s="56"/>
      <c r="I86" s="56"/>
      <c r="J86" s="56"/>
      <c r="L86" s="56"/>
      <c r="M86" s="56"/>
      <c r="N86" s="56"/>
      <c r="O86" s="56"/>
      <c r="P86" s="56"/>
      <c r="Q86" s="56"/>
    </row>
    <row r="87" spans="1:17" x14ac:dyDescent="0.2">
      <c r="A87" s="56"/>
      <c r="B87" s="58"/>
      <c r="C87" s="56"/>
      <c r="D87" s="56"/>
      <c r="E87" s="56"/>
      <c r="F87" s="56"/>
      <c r="G87" s="56"/>
      <c r="H87" s="56"/>
      <c r="I87" s="56"/>
      <c r="J87" s="56"/>
      <c r="L87" s="56"/>
      <c r="M87" s="56"/>
      <c r="N87" s="56"/>
      <c r="O87" s="56"/>
      <c r="P87" s="56"/>
      <c r="Q87" s="56"/>
    </row>
    <row r="88" spans="1:17" x14ac:dyDescent="0.2">
      <c r="A88" s="56"/>
      <c r="B88" s="58"/>
      <c r="C88" s="56"/>
      <c r="D88" s="56"/>
      <c r="E88" s="56"/>
      <c r="F88" s="56"/>
      <c r="G88" s="56"/>
      <c r="H88" s="56"/>
      <c r="I88" s="56"/>
      <c r="J88" s="56"/>
      <c r="L88" s="56"/>
      <c r="M88" s="56"/>
      <c r="N88" s="56"/>
      <c r="O88" s="56"/>
      <c r="P88" s="56"/>
      <c r="Q88" s="56"/>
    </row>
    <row r="89" spans="1:17" x14ac:dyDescent="0.2">
      <c r="A89" s="56"/>
      <c r="B89" s="58"/>
      <c r="C89" s="56"/>
      <c r="D89" s="56"/>
      <c r="E89" s="56"/>
      <c r="F89" s="56"/>
      <c r="G89" s="56"/>
      <c r="H89" s="56"/>
      <c r="I89" s="56"/>
      <c r="J89" s="56"/>
      <c r="L89" s="56"/>
      <c r="M89" s="56"/>
      <c r="N89" s="56"/>
      <c r="O89" s="56"/>
      <c r="P89" s="56"/>
      <c r="Q89" s="56"/>
    </row>
    <row r="90" spans="1:17" x14ac:dyDescent="0.2">
      <c r="A90" s="56"/>
      <c r="B90" s="58"/>
      <c r="C90" s="56"/>
      <c r="D90" s="56"/>
      <c r="E90" s="56"/>
      <c r="F90" s="56"/>
      <c r="G90" s="56"/>
      <c r="H90" s="56"/>
      <c r="I90" s="56"/>
      <c r="J90" s="56"/>
      <c r="L90" s="56"/>
      <c r="M90" s="56"/>
      <c r="N90" s="56"/>
      <c r="O90" s="56"/>
      <c r="P90" s="56"/>
      <c r="Q90" s="56"/>
    </row>
    <row r="91" spans="1:17" x14ac:dyDescent="0.2">
      <c r="A91" s="56"/>
      <c r="B91" s="58"/>
      <c r="C91" s="56"/>
      <c r="D91" s="56"/>
      <c r="E91" s="56"/>
      <c r="F91" s="56"/>
      <c r="G91" s="56"/>
      <c r="H91" s="56"/>
      <c r="I91" s="56"/>
      <c r="J91" s="56"/>
      <c r="L91" s="56"/>
      <c r="M91" s="56"/>
      <c r="N91" s="56"/>
      <c r="O91" s="56"/>
      <c r="P91" s="56"/>
      <c r="Q91" s="56"/>
    </row>
    <row r="92" spans="1:17" x14ac:dyDescent="0.2">
      <c r="A92" s="56"/>
      <c r="B92" s="58"/>
      <c r="C92" s="56"/>
      <c r="D92" s="56"/>
      <c r="E92" s="56"/>
      <c r="F92" s="56"/>
      <c r="G92" s="56"/>
      <c r="H92" s="56"/>
      <c r="I92" s="56"/>
      <c r="J92" s="56"/>
      <c r="L92" s="56"/>
      <c r="M92" s="56"/>
      <c r="N92" s="56"/>
      <c r="O92" s="56"/>
      <c r="P92" s="56"/>
      <c r="Q92" s="56"/>
    </row>
    <row r="93" spans="1:17" x14ac:dyDescent="0.2">
      <c r="A93" s="56"/>
      <c r="B93" s="58"/>
      <c r="C93" s="56"/>
      <c r="D93" s="56"/>
      <c r="E93" s="56"/>
      <c r="F93" s="56"/>
      <c r="G93" s="56"/>
      <c r="H93" s="56"/>
      <c r="I93" s="56"/>
      <c r="J93" s="56"/>
      <c r="L93" s="56"/>
      <c r="M93" s="56"/>
      <c r="N93" s="56"/>
      <c r="O93" s="56"/>
      <c r="P93" s="56"/>
      <c r="Q93" s="56"/>
    </row>
    <row r="94" spans="1:17" x14ac:dyDescent="0.2">
      <c r="A94" s="56"/>
      <c r="B94" s="58"/>
      <c r="C94" s="56"/>
      <c r="D94" s="56"/>
      <c r="E94" s="56"/>
      <c r="F94" s="56"/>
      <c r="G94" s="56"/>
      <c r="H94" s="56"/>
      <c r="I94" s="56"/>
      <c r="J94" s="56"/>
      <c r="L94" s="56"/>
      <c r="M94" s="56"/>
      <c r="N94" s="56"/>
      <c r="O94" s="56"/>
      <c r="P94" s="56"/>
      <c r="Q94" s="56"/>
    </row>
    <row r="95" spans="1:17" x14ac:dyDescent="0.2">
      <c r="A95" s="56"/>
      <c r="B95" s="58"/>
      <c r="C95" s="56"/>
      <c r="D95" s="56"/>
      <c r="E95" s="56"/>
      <c r="F95" s="56"/>
      <c r="G95" s="56"/>
      <c r="H95" s="56"/>
      <c r="I95" s="56"/>
      <c r="J95" s="56"/>
      <c r="L95" s="56"/>
      <c r="M95" s="56"/>
      <c r="N95" s="56"/>
      <c r="O95" s="56"/>
      <c r="P95" s="56"/>
      <c r="Q95" s="56"/>
    </row>
    <row r="96" spans="1:17" x14ac:dyDescent="0.2">
      <c r="A96" s="56"/>
      <c r="B96" s="58"/>
      <c r="C96" s="56"/>
      <c r="D96" s="56"/>
      <c r="E96" s="56"/>
      <c r="F96" s="56"/>
      <c r="G96" s="56"/>
      <c r="H96" s="56"/>
      <c r="I96" s="56"/>
      <c r="J96" s="56"/>
      <c r="L96" s="56"/>
      <c r="M96" s="56"/>
      <c r="N96" s="56"/>
      <c r="O96" s="56"/>
      <c r="P96" s="56"/>
      <c r="Q96" s="56"/>
    </row>
    <row r="97" spans="1:17" x14ac:dyDescent="0.2">
      <c r="A97" s="56"/>
      <c r="B97" s="58"/>
      <c r="C97" s="56"/>
      <c r="D97" s="56"/>
      <c r="E97" s="56"/>
      <c r="F97" s="56"/>
      <c r="G97" s="56"/>
      <c r="H97" s="56"/>
      <c r="I97" s="56"/>
      <c r="J97" s="56"/>
      <c r="L97" s="56"/>
      <c r="M97" s="56"/>
      <c r="N97" s="56"/>
      <c r="O97" s="56"/>
      <c r="P97" s="56"/>
      <c r="Q97" s="56"/>
    </row>
    <row r="98" spans="1:17" x14ac:dyDescent="0.2">
      <c r="A98" s="56"/>
      <c r="B98" s="58"/>
      <c r="C98" s="56"/>
      <c r="D98" s="56"/>
      <c r="E98" s="56"/>
      <c r="F98" s="56"/>
      <c r="G98" s="56"/>
      <c r="H98" s="56"/>
      <c r="I98" s="56"/>
      <c r="J98" s="56"/>
      <c r="L98" s="56"/>
      <c r="M98" s="56"/>
      <c r="N98" s="56"/>
      <c r="O98" s="56"/>
      <c r="P98" s="56"/>
      <c r="Q98" s="56"/>
    </row>
    <row r="99" spans="1:17" x14ac:dyDescent="0.2">
      <c r="A99" s="56"/>
      <c r="B99" s="58"/>
      <c r="C99" s="56"/>
      <c r="D99" s="56"/>
      <c r="E99" s="56"/>
      <c r="F99" s="56"/>
      <c r="G99" s="56"/>
      <c r="H99" s="56"/>
      <c r="I99" s="56"/>
      <c r="J99" s="56"/>
      <c r="L99" s="56"/>
      <c r="M99" s="56"/>
      <c r="N99" s="56"/>
      <c r="O99" s="56"/>
      <c r="P99" s="56"/>
      <c r="Q99" s="56"/>
    </row>
    <row r="100" spans="1:17" x14ac:dyDescent="0.2">
      <c r="A100" s="56"/>
      <c r="B100" s="58"/>
      <c r="C100" s="56"/>
      <c r="D100" s="56"/>
      <c r="E100" s="56"/>
      <c r="F100" s="56"/>
      <c r="G100" s="56"/>
      <c r="H100" s="56"/>
      <c r="I100" s="56"/>
      <c r="J100" s="56"/>
      <c r="L100" s="56"/>
      <c r="M100" s="56"/>
      <c r="N100" s="56"/>
      <c r="O100" s="56"/>
      <c r="P100" s="56"/>
      <c r="Q100" s="56"/>
    </row>
    <row r="101" spans="1:17" x14ac:dyDescent="0.2">
      <c r="A101" s="56"/>
      <c r="B101" s="58"/>
      <c r="C101" s="56"/>
      <c r="D101" s="56"/>
      <c r="E101" s="56"/>
      <c r="F101" s="56"/>
      <c r="G101" s="56"/>
      <c r="H101" s="56"/>
      <c r="I101" s="56"/>
      <c r="J101" s="56"/>
      <c r="L101" s="56"/>
      <c r="M101" s="56"/>
      <c r="N101" s="56"/>
      <c r="O101" s="56"/>
      <c r="P101" s="56"/>
      <c r="Q101" s="56"/>
    </row>
    <row r="102" spans="1:17" x14ac:dyDescent="0.2">
      <c r="A102" s="56"/>
      <c r="B102" s="58"/>
      <c r="C102" s="56"/>
      <c r="D102" s="56"/>
      <c r="E102" s="56"/>
      <c r="F102" s="56"/>
      <c r="G102" s="56"/>
      <c r="H102" s="56"/>
      <c r="I102" s="56"/>
      <c r="J102" s="56"/>
      <c r="L102" s="56"/>
      <c r="M102" s="56"/>
      <c r="N102" s="56"/>
      <c r="O102" s="56"/>
      <c r="P102" s="56"/>
      <c r="Q102" s="56"/>
    </row>
    <row r="103" spans="1:17" x14ac:dyDescent="0.2">
      <c r="A103" s="56"/>
      <c r="B103" s="58"/>
      <c r="C103" s="56"/>
      <c r="D103" s="56"/>
      <c r="E103" s="56"/>
      <c r="F103" s="56"/>
      <c r="G103" s="56"/>
      <c r="H103" s="56"/>
      <c r="I103" s="56"/>
      <c r="J103" s="56"/>
      <c r="L103" s="56"/>
      <c r="M103" s="56"/>
      <c r="N103" s="56"/>
      <c r="O103" s="56"/>
      <c r="P103" s="56"/>
      <c r="Q103" s="56"/>
    </row>
    <row r="104" spans="1:17" x14ac:dyDescent="0.2">
      <c r="A104" s="56"/>
      <c r="B104" s="58"/>
      <c r="C104" s="56"/>
      <c r="D104" s="56"/>
      <c r="E104" s="56"/>
      <c r="F104" s="56"/>
      <c r="G104" s="56"/>
      <c r="H104" s="56"/>
      <c r="I104" s="56"/>
      <c r="J104" s="56"/>
      <c r="L104" s="56"/>
      <c r="M104" s="56"/>
      <c r="N104" s="56"/>
      <c r="O104" s="56"/>
      <c r="P104" s="56"/>
      <c r="Q104" s="56"/>
    </row>
    <row r="105" spans="1:17" x14ac:dyDescent="0.2">
      <c r="A105" s="56"/>
      <c r="B105" s="58"/>
      <c r="C105" s="56"/>
      <c r="D105" s="56"/>
      <c r="E105" s="56"/>
      <c r="F105" s="56"/>
      <c r="G105" s="56"/>
      <c r="H105" s="56"/>
      <c r="I105" s="56"/>
      <c r="J105" s="56"/>
      <c r="L105" s="56"/>
      <c r="M105" s="56"/>
      <c r="N105" s="56"/>
      <c r="O105" s="56"/>
      <c r="P105" s="56"/>
      <c r="Q105" s="56"/>
    </row>
    <row r="106" spans="1:17" x14ac:dyDescent="0.2">
      <c r="A106" s="56"/>
      <c r="B106" s="58"/>
      <c r="C106" s="56"/>
      <c r="D106" s="56"/>
      <c r="E106" s="56"/>
      <c r="F106" s="56"/>
      <c r="G106" s="56"/>
      <c r="H106" s="56"/>
      <c r="I106" s="56"/>
      <c r="J106" s="56"/>
      <c r="L106" s="56"/>
      <c r="M106" s="56"/>
      <c r="N106" s="56"/>
      <c r="O106" s="56"/>
      <c r="P106" s="56"/>
      <c r="Q106" s="56"/>
    </row>
    <row r="107" spans="1:17" x14ac:dyDescent="0.2">
      <c r="A107" s="56"/>
      <c r="B107" s="58"/>
      <c r="C107" s="56"/>
      <c r="D107" s="56"/>
      <c r="E107" s="56"/>
      <c r="F107" s="56"/>
      <c r="G107" s="56"/>
      <c r="H107" s="56"/>
      <c r="I107" s="56"/>
      <c r="J107" s="56"/>
      <c r="L107" s="56"/>
      <c r="M107" s="56"/>
      <c r="N107" s="56"/>
      <c r="O107" s="56"/>
      <c r="P107" s="56"/>
      <c r="Q107" s="56"/>
    </row>
    <row r="108" spans="1:17" x14ac:dyDescent="0.2">
      <c r="A108" s="56"/>
      <c r="B108" s="58"/>
      <c r="C108" s="56"/>
      <c r="D108" s="56"/>
      <c r="E108" s="56"/>
      <c r="F108" s="56"/>
      <c r="G108" s="56"/>
      <c r="H108" s="56"/>
      <c r="I108" s="56"/>
      <c r="J108" s="56"/>
      <c r="L108" s="56"/>
      <c r="M108" s="56"/>
      <c r="N108" s="56"/>
      <c r="O108" s="56"/>
      <c r="P108" s="56"/>
      <c r="Q108" s="56"/>
    </row>
    <row r="109" spans="1:17" x14ac:dyDescent="0.2">
      <c r="A109" s="56"/>
      <c r="B109" s="58"/>
      <c r="C109" s="56"/>
      <c r="D109" s="56"/>
      <c r="E109" s="56"/>
      <c r="F109" s="56"/>
      <c r="G109" s="56"/>
      <c r="H109" s="56"/>
      <c r="I109" s="56"/>
      <c r="J109" s="56"/>
      <c r="L109" s="56"/>
      <c r="M109" s="56"/>
      <c r="N109" s="56"/>
      <c r="O109" s="56"/>
      <c r="P109" s="56"/>
      <c r="Q109" s="56"/>
    </row>
    <row r="110" spans="1:17" x14ac:dyDescent="0.2">
      <c r="A110" s="56"/>
      <c r="B110" s="58"/>
      <c r="C110" s="56"/>
      <c r="D110" s="56"/>
      <c r="E110" s="56"/>
      <c r="F110" s="56"/>
      <c r="G110" s="56"/>
      <c r="H110" s="56"/>
      <c r="I110" s="56"/>
      <c r="J110" s="56"/>
      <c r="L110" s="56"/>
      <c r="M110" s="56"/>
      <c r="N110" s="56"/>
      <c r="O110" s="56"/>
      <c r="P110" s="56"/>
      <c r="Q110" s="56"/>
    </row>
    <row r="111" spans="1:17" x14ac:dyDescent="0.2">
      <c r="A111" s="56"/>
      <c r="B111" s="58"/>
      <c r="C111" s="56"/>
      <c r="D111" s="56"/>
      <c r="E111" s="56"/>
      <c r="F111" s="56"/>
      <c r="G111" s="56"/>
      <c r="H111" s="56"/>
      <c r="I111" s="56"/>
      <c r="J111" s="56"/>
      <c r="L111" s="56"/>
      <c r="M111" s="56"/>
      <c r="N111" s="56"/>
      <c r="O111" s="56"/>
      <c r="P111" s="56"/>
      <c r="Q111" s="56"/>
    </row>
    <row r="112" spans="1:17" x14ac:dyDescent="0.2">
      <c r="A112" s="56"/>
      <c r="B112" s="58"/>
      <c r="C112" s="56"/>
      <c r="D112" s="56"/>
      <c r="E112" s="56"/>
      <c r="F112" s="56"/>
      <c r="G112" s="56"/>
      <c r="H112" s="56"/>
      <c r="I112" s="56"/>
      <c r="J112" s="56"/>
      <c r="L112" s="56"/>
      <c r="M112" s="56"/>
      <c r="N112" s="56"/>
      <c r="O112" s="56"/>
      <c r="P112" s="56"/>
      <c r="Q112" s="56"/>
    </row>
    <row r="113" spans="1:17" x14ac:dyDescent="0.2">
      <c r="A113" s="56"/>
      <c r="B113" s="58"/>
      <c r="C113" s="56"/>
      <c r="D113" s="56"/>
      <c r="E113" s="56"/>
      <c r="F113" s="56"/>
      <c r="G113" s="56"/>
      <c r="H113" s="56"/>
      <c r="I113" s="56"/>
      <c r="J113" s="56"/>
      <c r="L113" s="56"/>
      <c r="M113" s="56"/>
      <c r="N113" s="56"/>
      <c r="O113" s="56"/>
      <c r="P113" s="56"/>
      <c r="Q113" s="56"/>
    </row>
    <row r="114" spans="1:17" x14ac:dyDescent="0.2">
      <c r="A114" s="56"/>
      <c r="B114" s="58"/>
      <c r="C114" s="56"/>
      <c r="D114" s="56"/>
      <c r="E114" s="56"/>
      <c r="F114" s="56"/>
      <c r="G114" s="56"/>
      <c r="H114" s="56"/>
      <c r="I114" s="56"/>
      <c r="J114" s="56"/>
      <c r="L114" s="56"/>
      <c r="M114" s="56"/>
      <c r="N114" s="56"/>
      <c r="O114" s="56"/>
      <c r="P114" s="56"/>
      <c r="Q114" s="56"/>
    </row>
    <row r="115" spans="1:17" x14ac:dyDescent="0.2">
      <c r="A115" s="56"/>
      <c r="B115" s="58"/>
      <c r="C115" s="56"/>
      <c r="D115" s="56"/>
      <c r="E115" s="56"/>
      <c r="F115" s="56"/>
      <c r="G115" s="56"/>
      <c r="H115" s="56"/>
      <c r="I115" s="56"/>
      <c r="J115" s="56"/>
      <c r="L115" s="56"/>
      <c r="M115" s="56"/>
      <c r="N115" s="56"/>
      <c r="O115" s="56"/>
      <c r="P115" s="56"/>
      <c r="Q115" s="56"/>
    </row>
    <row r="116" spans="1:17" x14ac:dyDescent="0.2">
      <c r="A116" s="56"/>
      <c r="B116" s="58"/>
      <c r="C116" s="56"/>
      <c r="D116" s="56"/>
      <c r="E116" s="56"/>
      <c r="F116" s="56"/>
      <c r="G116" s="56"/>
      <c r="H116" s="56"/>
      <c r="I116" s="56"/>
      <c r="J116" s="56"/>
      <c r="L116" s="56"/>
      <c r="M116" s="56"/>
      <c r="N116" s="56"/>
      <c r="O116" s="56"/>
      <c r="P116" s="56"/>
      <c r="Q116" s="56"/>
    </row>
    <row r="117" spans="1:17" x14ac:dyDescent="0.2">
      <c r="A117" s="56"/>
      <c r="B117" s="58"/>
      <c r="C117" s="56"/>
      <c r="D117" s="56"/>
      <c r="E117" s="56"/>
      <c r="F117" s="56"/>
      <c r="G117" s="56"/>
      <c r="H117" s="56"/>
      <c r="I117" s="56"/>
      <c r="J117" s="56"/>
      <c r="L117" s="56"/>
      <c r="M117" s="56"/>
      <c r="N117" s="56"/>
      <c r="O117" s="56"/>
      <c r="P117" s="56"/>
      <c r="Q117" s="56"/>
    </row>
    <row r="118" spans="1:17" x14ac:dyDescent="0.2">
      <c r="A118" s="56"/>
      <c r="B118" s="58"/>
      <c r="C118" s="56"/>
      <c r="D118" s="56"/>
      <c r="E118" s="56"/>
      <c r="F118" s="56"/>
      <c r="G118" s="56"/>
      <c r="H118" s="56"/>
      <c r="I118" s="56"/>
      <c r="J118" s="56"/>
      <c r="L118" s="56"/>
      <c r="M118" s="56"/>
      <c r="N118" s="56"/>
      <c r="O118" s="56"/>
      <c r="P118" s="56"/>
      <c r="Q118" s="56"/>
    </row>
    <row r="119" spans="1:17" x14ac:dyDescent="0.2">
      <c r="A119" s="56"/>
      <c r="B119" s="58"/>
      <c r="C119" s="56"/>
      <c r="D119" s="56"/>
      <c r="E119" s="56"/>
      <c r="F119" s="56"/>
      <c r="G119" s="56"/>
      <c r="H119" s="56"/>
      <c r="I119" s="56"/>
      <c r="J119" s="56"/>
      <c r="L119" s="56"/>
      <c r="M119" s="56"/>
      <c r="N119" s="56"/>
      <c r="O119" s="56"/>
      <c r="P119" s="56"/>
      <c r="Q119" s="56"/>
    </row>
    <row r="120" spans="1:17" x14ac:dyDescent="0.2">
      <c r="A120" s="56"/>
      <c r="B120" s="58"/>
      <c r="C120" s="56"/>
      <c r="D120" s="56"/>
      <c r="E120" s="56"/>
      <c r="F120" s="56"/>
      <c r="G120" s="56"/>
      <c r="H120" s="56"/>
      <c r="I120" s="56"/>
      <c r="J120" s="56"/>
      <c r="L120" s="56"/>
      <c r="M120" s="56"/>
      <c r="N120" s="56"/>
      <c r="O120" s="56"/>
      <c r="P120" s="56"/>
      <c r="Q120" s="56"/>
    </row>
    <row r="121" spans="1:17" x14ac:dyDescent="0.2">
      <c r="A121" s="56"/>
      <c r="B121" s="58"/>
      <c r="C121" s="56"/>
      <c r="D121" s="56"/>
      <c r="E121" s="56"/>
      <c r="F121" s="56"/>
      <c r="G121" s="56"/>
      <c r="H121" s="56"/>
      <c r="I121" s="56"/>
      <c r="J121" s="56"/>
      <c r="L121" s="56"/>
      <c r="M121" s="56"/>
      <c r="N121" s="56"/>
      <c r="O121" s="56"/>
      <c r="P121" s="56"/>
      <c r="Q121" s="56"/>
    </row>
    <row r="122" spans="1:17" x14ac:dyDescent="0.2">
      <c r="A122" s="56"/>
      <c r="B122" s="58"/>
      <c r="C122" s="56"/>
      <c r="D122" s="56"/>
      <c r="E122" s="56"/>
      <c r="F122" s="56"/>
      <c r="G122" s="56"/>
      <c r="H122" s="56"/>
      <c r="I122" s="56"/>
      <c r="J122" s="56"/>
      <c r="L122" s="56"/>
      <c r="M122" s="56"/>
      <c r="N122" s="56"/>
      <c r="O122" s="56"/>
      <c r="P122" s="56"/>
      <c r="Q122" s="56"/>
    </row>
    <row r="123" spans="1:17" x14ac:dyDescent="0.2">
      <c r="A123" s="56"/>
      <c r="B123" s="58"/>
      <c r="C123" s="56"/>
      <c r="D123" s="56"/>
      <c r="E123" s="56"/>
      <c r="F123" s="56"/>
      <c r="G123" s="56"/>
      <c r="H123" s="56"/>
      <c r="I123" s="56"/>
      <c r="J123" s="56"/>
      <c r="L123" s="56"/>
      <c r="M123" s="56"/>
      <c r="N123" s="56"/>
      <c r="O123" s="56"/>
      <c r="P123" s="56"/>
      <c r="Q123" s="56"/>
    </row>
    <row r="124" spans="1:17" x14ac:dyDescent="0.2">
      <c r="A124" s="56"/>
      <c r="B124" s="58"/>
      <c r="C124" s="56"/>
      <c r="D124" s="56"/>
      <c r="E124" s="56"/>
      <c r="F124" s="56"/>
      <c r="G124" s="56"/>
      <c r="H124" s="56"/>
      <c r="I124" s="56"/>
      <c r="J124" s="56"/>
      <c r="L124" s="56"/>
      <c r="M124" s="56"/>
      <c r="N124" s="56"/>
      <c r="O124" s="56"/>
      <c r="P124" s="56"/>
      <c r="Q124" s="56"/>
    </row>
    <row r="125" spans="1:17" x14ac:dyDescent="0.2">
      <c r="A125" s="56"/>
      <c r="B125" s="58"/>
      <c r="C125" s="56"/>
      <c r="D125" s="56"/>
      <c r="E125" s="56"/>
      <c r="F125" s="56"/>
      <c r="G125" s="56"/>
      <c r="H125" s="56"/>
      <c r="I125" s="56"/>
      <c r="J125" s="56"/>
      <c r="L125" s="56"/>
      <c r="M125" s="56"/>
      <c r="N125" s="56"/>
      <c r="O125" s="56"/>
      <c r="P125" s="56"/>
      <c r="Q125" s="56"/>
    </row>
    <row r="126" spans="1:17" x14ac:dyDescent="0.2">
      <c r="A126" s="56"/>
      <c r="B126" s="58"/>
      <c r="C126" s="56"/>
      <c r="D126" s="56"/>
      <c r="E126" s="56"/>
      <c r="F126" s="56"/>
      <c r="G126" s="56"/>
      <c r="H126" s="56"/>
      <c r="I126" s="56"/>
      <c r="J126" s="56"/>
      <c r="L126" s="56"/>
      <c r="M126" s="56"/>
      <c r="N126" s="56"/>
      <c r="O126" s="56"/>
      <c r="P126" s="56"/>
      <c r="Q126" s="56"/>
    </row>
    <row r="127" spans="1:17" x14ac:dyDescent="0.2">
      <c r="A127" s="56"/>
      <c r="B127" s="58"/>
      <c r="C127" s="56"/>
      <c r="D127" s="56"/>
      <c r="E127" s="56"/>
      <c r="F127" s="56"/>
      <c r="G127" s="56"/>
      <c r="H127" s="56"/>
      <c r="I127" s="56"/>
      <c r="J127" s="56"/>
      <c r="L127" s="56"/>
      <c r="M127" s="56"/>
      <c r="N127" s="56"/>
      <c r="O127" s="56"/>
      <c r="P127" s="56"/>
      <c r="Q127" s="56"/>
    </row>
    <row r="128" spans="1:17" x14ac:dyDescent="0.2">
      <c r="A128" s="56"/>
      <c r="B128" s="58"/>
      <c r="C128" s="56"/>
      <c r="D128" s="56"/>
      <c r="E128" s="56"/>
      <c r="F128" s="56"/>
      <c r="G128" s="56"/>
      <c r="H128" s="56"/>
      <c r="I128" s="56"/>
      <c r="J128" s="56"/>
      <c r="L128" s="56"/>
      <c r="M128" s="56"/>
      <c r="N128" s="56"/>
      <c r="O128" s="56"/>
      <c r="P128" s="56"/>
      <c r="Q128" s="56"/>
    </row>
    <row r="129" spans="1:17" x14ac:dyDescent="0.2">
      <c r="A129" s="56"/>
      <c r="B129" s="58"/>
      <c r="C129" s="56"/>
      <c r="D129" s="56"/>
      <c r="E129" s="56"/>
      <c r="F129" s="56"/>
      <c r="G129" s="56"/>
      <c r="H129" s="56"/>
      <c r="I129" s="56"/>
      <c r="J129" s="56"/>
      <c r="L129" s="56"/>
      <c r="M129" s="56"/>
      <c r="N129" s="56"/>
      <c r="O129" s="56"/>
      <c r="P129" s="56"/>
      <c r="Q129" s="56"/>
    </row>
    <row r="130" spans="1:17" x14ac:dyDescent="0.2">
      <c r="A130" s="56"/>
      <c r="B130" s="58"/>
      <c r="C130" s="56"/>
      <c r="D130" s="56"/>
      <c r="E130" s="56"/>
      <c r="F130" s="56"/>
      <c r="G130" s="56"/>
      <c r="H130" s="56"/>
      <c r="I130" s="56"/>
      <c r="J130" s="56"/>
      <c r="L130" s="56"/>
      <c r="M130" s="56"/>
      <c r="N130" s="56"/>
      <c r="O130" s="56"/>
      <c r="P130" s="56"/>
      <c r="Q130" s="56"/>
    </row>
    <row r="131" spans="1:17" x14ac:dyDescent="0.2">
      <c r="A131" s="56"/>
      <c r="B131" s="58"/>
      <c r="C131" s="56"/>
      <c r="D131" s="56"/>
      <c r="E131" s="56"/>
      <c r="F131" s="56"/>
      <c r="G131" s="56"/>
      <c r="H131" s="56"/>
      <c r="I131" s="56"/>
      <c r="J131" s="56"/>
      <c r="L131" s="56"/>
      <c r="M131" s="56"/>
      <c r="N131" s="56"/>
      <c r="O131" s="56"/>
      <c r="P131" s="56"/>
      <c r="Q131" s="56"/>
    </row>
    <row r="132" spans="1:17" x14ac:dyDescent="0.2">
      <c r="A132" s="56"/>
      <c r="B132" s="58"/>
      <c r="C132" s="56"/>
      <c r="D132" s="56"/>
      <c r="E132" s="56"/>
      <c r="F132" s="56"/>
      <c r="G132" s="56"/>
      <c r="H132" s="56"/>
      <c r="I132" s="56"/>
      <c r="J132" s="56"/>
      <c r="L132" s="56"/>
      <c r="M132" s="56"/>
      <c r="N132" s="56"/>
      <c r="O132" s="56"/>
      <c r="P132" s="56"/>
      <c r="Q132" s="56"/>
    </row>
    <row r="133" spans="1:17" x14ac:dyDescent="0.2">
      <c r="A133" s="56"/>
      <c r="B133" s="58"/>
      <c r="C133" s="56"/>
      <c r="D133" s="56"/>
      <c r="E133" s="56"/>
      <c r="F133" s="56"/>
      <c r="G133" s="56"/>
      <c r="H133" s="56"/>
      <c r="I133" s="56"/>
      <c r="J133" s="56"/>
      <c r="L133" s="56"/>
      <c r="M133" s="56"/>
      <c r="N133" s="56"/>
      <c r="O133" s="56"/>
      <c r="P133" s="56"/>
      <c r="Q133" s="56"/>
    </row>
    <row r="134" spans="1:17" x14ac:dyDescent="0.2">
      <c r="A134" s="56"/>
      <c r="B134" s="58"/>
      <c r="C134" s="56"/>
      <c r="D134" s="56"/>
      <c r="E134" s="56"/>
      <c r="F134" s="56"/>
      <c r="G134" s="56"/>
      <c r="H134" s="56"/>
      <c r="I134" s="56"/>
      <c r="J134" s="56"/>
      <c r="L134" s="56"/>
      <c r="M134" s="56"/>
      <c r="N134" s="56"/>
      <c r="O134" s="56"/>
      <c r="P134" s="56"/>
      <c r="Q134" s="56"/>
    </row>
    <row r="135" spans="1:17" x14ac:dyDescent="0.2">
      <c r="A135" s="56"/>
      <c r="B135" s="58"/>
      <c r="C135" s="56"/>
      <c r="D135" s="56"/>
      <c r="E135" s="56"/>
      <c r="F135" s="56"/>
      <c r="G135" s="56"/>
      <c r="H135" s="56"/>
      <c r="I135" s="56"/>
      <c r="J135" s="56"/>
      <c r="L135" s="56"/>
      <c r="M135" s="56"/>
      <c r="N135" s="56"/>
      <c r="O135" s="56"/>
      <c r="P135" s="56"/>
      <c r="Q135" s="56"/>
    </row>
    <row r="136" spans="1:17" x14ac:dyDescent="0.2">
      <c r="A136" s="56"/>
      <c r="B136" s="58"/>
      <c r="C136" s="56"/>
      <c r="D136" s="56"/>
      <c r="E136" s="56"/>
      <c r="F136" s="56"/>
      <c r="G136" s="56"/>
      <c r="H136" s="56"/>
      <c r="I136" s="56"/>
      <c r="J136" s="56"/>
      <c r="L136" s="56"/>
      <c r="M136" s="56"/>
      <c r="N136" s="56"/>
      <c r="O136" s="56"/>
      <c r="P136" s="56"/>
      <c r="Q136" s="56"/>
    </row>
    <row r="137" spans="1:17" x14ac:dyDescent="0.2">
      <c r="A137" s="56"/>
      <c r="B137" s="58"/>
      <c r="C137" s="56"/>
      <c r="D137" s="56"/>
      <c r="E137" s="56"/>
      <c r="F137" s="56"/>
      <c r="G137" s="56"/>
      <c r="H137" s="56"/>
      <c r="I137" s="56"/>
      <c r="J137" s="56"/>
      <c r="L137" s="56"/>
      <c r="M137" s="56"/>
      <c r="N137" s="56"/>
      <c r="O137" s="56"/>
      <c r="P137" s="56"/>
      <c r="Q137" s="56"/>
    </row>
    <row r="138" spans="1:17" x14ac:dyDescent="0.2">
      <c r="A138" s="56"/>
      <c r="B138" s="58"/>
      <c r="C138" s="56"/>
      <c r="D138" s="56"/>
      <c r="E138" s="56"/>
      <c r="F138" s="56"/>
      <c r="G138" s="56"/>
      <c r="H138" s="56"/>
      <c r="I138" s="56"/>
      <c r="J138" s="56"/>
      <c r="L138" s="56"/>
      <c r="M138" s="56"/>
      <c r="N138" s="56"/>
      <c r="O138" s="56"/>
      <c r="P138" s="56"/>
      <c r="Q138" s="56"/>
    </row>
    <row r="139" spans="1:17" x14ac:dyDescent="0.2">
      <c r="A139" s="56"/>
      <c r="B139" s="58"/>
      <c r="C139" s="56"/>
      <c r="D139" s="56"/>
      <c r="E139" s="56"/>
      <c r="F139" s="56"/>
      <c r="G139" s="56"/>
      <c r="H139" s="56"/>
      <c r="I139" s="56"/>
      <c r="J139" s="56"/>
      <c r="L139" s="56"/>
      <c r="M139" s="56"/>
      <c r="N139" s="56"/>
      <c r="O139" s="56"/>
      <c r="P139" s="56"/>
      <c r="Q139" s="56"/>
    </row>
    <row r="140" spans="1:17" x14ac:dyDescent="0.2">
      <c r="A140" s="56"/>
      <c r="B140" s="58"/>
      <c r="C140" s="56"/>
      <c r="D140" s="56"/>
      <c r="E140" s="56"/>
      <c r="F140" s="56"/>
      <c r="G140" s="56"/>
      <c r="H140" s="56"/>
      <c r="I140" s="56"/>
      <c r="J140" s="56"/>
      <c r="L140" s="56"/>
      <c r="M140" s="56"/>
      <c r="N140" s="56"/>
      <c r="O140" s="56"/>
      <c r="P140" s="56"/>
      <c r="Q140" s="56"/>
    </row>
    <row r="141" spans="1:17" x14ac:dyDescent="0.2">
      <c r="A141" s="56"/>
      <c r="B141" s="58"/>
      <c r="C141" s="56"/>
      <c r="D141" s="56"/>
      <c r="E141" s="56"/>
      <c r="F141" s="56"/>
      <c r="G141" s="56"/>
      <c r="H141" s="56"/>
      <c r="I141" s="56"/>
      <c r="J141" s="56"/>
      <c r="L141" s="56"/>
      <c r="M141" s="56"/>
      <c r="N141" s="56"/>
      <c r="O141" s="56"/>
      <c r="P141" s="56"/>
      <c r="Q141" s="56"/>
    </row>
    <row r="142" spans="1:17" x14ac:dyDescent="0.2">
      <c r="A142" s="56"/>
      <c r="B142" s="58"/>
      <c r="C142" s="56"/>
      <c r="D142" s="56"/>
      <c r="E142" s="56"/>
      <c r="F142" s="56"/>
      <c r="G142" s="56"/>
      <c r="H142" s="56"/>
      <c r="I142" s="56"/>
      <c r="J142" s="56"/>
      <c r="L142" s="56"/>
      <c r="M142" s="56"/>
      <c r="N142" s="56"/>
      <c r="O142" s="56"/>
      <c r="P142" s="56"/>
      <c r="Q142" s="56"/>
    </row>
    <row r="143" spans="1:17" x14ac:dyDescent="0.2">
      <c r="A143" s="56"/>
      <c r="B143" s="58"/>
      <c r="C143" s="56"/>
      <c r="D143" s="56"/>
      <c r="E143" s="56"/>
      <c r="F143" s="56"/>
      <c r="G143" s="56"/>
      <c r="H143" s="56"/>
      <c r="I143" s="56"/>
      <c r="J143" s="56"/>
      <c r="L143" s="56"/>
      <c r="M143" s="56"/>
      <c r="N143" s="56"/>
      <c r="O143" s="56"/>
      <c r="P143" s="56"/>
      <c r="Q143" s="56"/>
    </row>
    <row r="144" spans="1:17" x14ac:dyDescent="0.2">
      <c r="A144" s="56"/>
      <c r="B144" s="58"/>
      <c r="C144" s="56"/>
      <c r="D144" s="56"/>
      <c r="E144" s="56"/>
      <c r="F144" s="56"/>
      <c r="G144" s="56"/>
      <c r="H144" s="56"/>
      <c r="I144" s="56"/>
      <c r="J144" s="56"/>
      <c r="L144" s="56"/>
      <c r="M144" s="56"/>
      <c r="N144" s="56"/>
      <c r="O144" s="56"/>
      <c r="P144" s="56"/>
      <c r="Q144" s="56"/>
    </row>
    <row r="145" spans="1:17" x14ac:dyDescent="0.2">
      <c r="A145" s="56"/>
      <c r="B145" s="58"/>
      <c r="C145" s="56"/>
      <c r="D145" s="56"/>
      <c r="E145" s="56"/>
      <c r="F145" s="56"/>
      <c r="G145" s="56"/>
      <c r="H145" s="56"/>
      <c r="I145" s="56"/>
      <c r="J145" s="56"/>
      <c r="L145" s="56"/>
      <c r="M145" s="56"/>
      <c r="N145" s="56"/>
      <c r="O145" s="56"/>
      <c r="P145" s="56"/>
      <c r="Q145" s="56"/>
    </row>
    <row r="146" spans="1:17" x14ac:dyDescent="0.2">
      <c r="A146" s="56"/>
      <c r="B146" s="58"/>
      <c r="C146" s="56"/>
      <c r="D146" s="56"/>
      <c r="E146" s="56"/>
      <c r="F146" s="56"/>
      <c r="G146" s="56"/>
      <c r="H146" s="56"/>
      <c r="I146" s="56"/>
      <c r="J146" s="56"/>
      <c r="L146" s="56"/>
      <c r="M146" s="56"/>
      <c r="N146" s="56"/>
      <c r="O146" s="56"/>
      <c r="P146" s="56"/>
      <c r="Q146" s="56"/>
    </row>
    <row r="147" spans="1:17" x14ac:dyDescent="0.2">
      <c r="A147" s="56"/>
      <c r="B147" s="58"/>
      <c r="C147" s="56"/>
      <c r="D147" s="56"/>
      <c r="E147" s="56"/>
      <c r="F147" s="56"/>
      <c r="G147" s="56"/>
      <c r="H147" s="56"/>
      <c r="I147" s="56"/>
      <c r="J147" s="56"/>
      <c r="L147" s="56"/>
      <c r="M147" s="56"/>
      <c r="N147" s="56"/>
      <c r="O147" s="56"/>
      <c r="P147" s="56"/>
      <c r="Q147" s="56"/>
    </row>
    <row r="148" spans="1:17" x14ac:dyDescent="0.2">
      <c r="A148" s="56"/>
      <c r="B148" s="58"/>
      <c r="C148" s="56"/>
      <c r="D148" s="56"/>
      <c r="E148" s="56"/>
      <c r="F148" s="56"/>
      <c r="G148" s="56"/>
      <c r="H148" s="56"/>
      <c r="I148" s="56"/>
      <c r="J148" s="56"/>
      <c r="L148" s="56"/>
      <c r="M148" s="56"/>
      <c r="N148" s="56"/>
      <c r="O148" s="56"/>
      <c r="P148" s="56"/>
      <c r="Q148" s="56"/>
    </row>
    <row r="149" spans="1:17" x14ac:dyDescent="0.2">
      <c r="A149" s="56"/>
      <c r="B149" s="58"/>
      <c r="C149" s="56"/>
      <c r="D149" s="56"/>
      <c r="E149" s="56"/>
      <c r="F149" s="56"/>
      <c r="G149" s="56"/>
      <c r="H149" s="56"/>
      <c r="I149" s="56"/>
      <c r="J149" s="56"/>
      <c r="L149" s="56"/>
      <c r="M149" s="56"/>
      <c r="N149" s="56"/>
      <c r="O149" s="56"/>
      <c r="P149" s="56"/>
      <c r="Q149" s="56"/>
    </row>
    <row r="150" spans="1:17" x14ac:dyDescent="0.2">
      <c r="A150" s="56"/>
      <c r="B150" s="58"/>
      <c r="C150" s="56"/>
      <c r="D150" s="56"/>
      <c r="E150" s="56"/>
      <c r="F150" s="56"/>
      <c r="G150" s="56"/>
      <c r="H150" s="56"/>
      <c r="I150" s="56"/>
      <c r="J150" s="56"/>
      <c r="L150" s="56"/>
      <c r="M150" s="56"/>
      <c r="N150" s="56"/>
      <c r="O150" s="56"/>
      <c r="P150" s="56"/>
      <c r="Q150" s="56"/>
    </row>
    <row r="151" spans="1:17" x14ac:dyDescent="0.2">
      <c r="A151" s="56"/>
      <c r="B151" s="58"/>
      <c r="C151" s="56"/>
      <c r="D151" s="56"/>
      <c r="E151" s="56"/>
      <c r="F151" s="56"/>
      <c r="G151" s="56"/>
      <c r="H151" s="56"/>
      <c r="I151" s="56"/>
      <c r="J151" s="56"/>
      <c r="L151" s="56"/>
      <c r="M151" s="56"/>
      <c r="N151" s="56"/>
      <c r="O151" s="56"/>
      <c r="P151" s="56"/>
      <c r="Q151" s="56"/>
    </row>
    <row r="152" spans="1:17" x14ac:dyDescent="0.2">
      <c r="A152" s="56"/>
      <c r="B152" s="58"/>
      <c r="C152" s="56"/>
      <c r="D152" s="56"/>
      <c r="E152" s="56"/>
      <c r="F152" s="56"/>
      <c r="G152" s="56"/>
      <c r="H152" s="56"/>
      <c r="I152" s="56"/>
      <c r="J152" s="56"/>
      <c r="L152" s="56"/>
      <c r="M152" s="56"/>
      <c r="N152" s="56"/>
      <c r="O152" s="56"/>
      <c r="P152" s="56"/>
      <c r="Q152" s="56"/>
    </row>
    <row r="153" spans="1:17" x14ac:dyDescent="0.2">
      <c r="A153" s="56"/>
      <c r="B153" s="58"/>
      <c r="C153" s="56"/>
      <c r="D153" s="56"/>
      <c r="E153" s="56"/>
      <c r="F153" s="56"/>
      <c r="G153" s="56"/>
      <c r="H153" s="56"/>
      <c r="I153" s="56"/>
      <c r="J153" s="56"/>
      <c r="L153" s="56"/>
      <c r="M153" s="56"/>
      <c r="N153" s="56"/>
      <c r="O153" s="56"/>
      <c r="P153" s="56"/>
      <c r="Q153" s="56"/>
    </row>
    <row r="154" spans="1:17" x14ac:dyDescent="0.2">
      <c r="A154" s="56"/>
      <c r="B154" s="58"/>
      <c r="C154" s="56"/>
      <c r="D154" s="56"/>
      <c r="E154" s="56"/>
      <c r="F154" s="56"/>
      <c r="G154" s="56"/>
      <c r="H154" s="56"/>
      <c r="I154" s="56"/>
      <c r="J154" s="56"/>
      <c r="L154" s="56"/>
      <c r="M154" s="56"/>
      <c r="N154" s="56"/>
      <c r="O154" s="56"/>
      <c r="P154" s="56"/>
      <c r="Q154" s="56"/>
    </row>
    <row r="155" spans="1:17" x14ac:dyDescent="0.2">
      <c r="A155" s="56"/>
      <c r="B155" s="58"/>
      <c r="C155" s="56"/>
      <c r="D155" s="56"/>
      <c r="E155" s="56"/>
      <c r="F155" s="56"/>
      <c r="G155" s="56"/>
      <c r="H155" s="56"/>
      <c r="I155" s="56"/>
      <c r="J155" s="56"/>
      <c r="L155" s="56"/>
      <c r="M155" s="56"/>
      <c r="N155" s="56"/>
      <c r="O155" s="56"/>
      <c r="P155" s="56"/>
      <c r="Q155" s="56"/>
    </row>
    <row r="156" spans="1:17" x14ac:dyDescent="0.2">
      <c r="A156" s="56"/>
      <c r="B156" s="58"/>
      <c r="C156" s="56"/>
      <c r="D156" s="56"/>
      <c r="E156" s="56"/>
      <c r="F156" s="56"/>
      <c r="G156" s="56"/>
      <c r="H156" s="56"/>
      <c r="I156" s="56"/>
      <c r="J156" s="56"/>
      <c r="L156" s="56"/>
      <c r="M156" s="56"/>
      <c r="N156" s="56"/>
      <c r="O156" s="56"/>
      <c r="P156" s="56"/>
      <c r="Q156" s="56"/>
    </row>
    <row r="157" spans="1:17" x14ac:dyDescent="0.2">
      <c r="A157" s="56"/>
      <c r="B157" s="58"/>
      <c r="C157" s="56"/>
      <c r="D157" s="56"/>
      <c r="E157" s="56"/>
      <c r="F157" s="56"/>
      <c r="G157" s="56"/>
      <c r="H157" s="56"/>
      <c r="I157" s="56"/>
      <c r="J157" s="56"/>
      <c r="L157" s="56"/>
      <c r="M157" s="56"/>
      <c r="N157" s="56"/>
      <c r="O157" s="56"/>
      <c r="P157" s="56"/>
      <c r="Q157" s="56"/>
    </row>
    <row r="158" spans="1:17" x14ac:dyDescent="0.2">
      <c r="A158" s="56"/>
      <c r="B158" s="58"/>
      <c r="C158" s="56"/>
      <c r="D158" s="56"/>
      <c r="E158" s="56"/>
      <c r="F158" s="56"/>
      <c r="G158" s="56"/>
      <c r="H158" s="56"/>
      <c r="I158" s="56"/>
      <c r="J158" s="56"/>
      <c r="L158" s="56"/>
      <c r="M158" s="56"/>
      <c r="N158" s="56"/>
      <c r="O158" s="56"/>
      <c r="P158" s="56"/>
      <c r="Q158" s="56"/>
    </row>
    <row r="159" spans="1:17" x14ac:dyDescent="0.2">
      <c r="A159" s="56"/>
      <c r="B159" s="58"/>
      <c r="C159" s="56"/>
      <c r="D159" s="56"/>
      <c r="E159" s="56"/>
      <c r="F159" s="56"/>
      <c r="G159" s="56"/>
      <c r="H159" s="56"/>
      <c r="I159" s="56"/>
      <c r="J159" s="56"/>
      <c r="L159" s="56"/>
      <c r="M159" s="56"/>
      <c r="N159" s="56"/>
      <c r="O159" s="56"/>
      <c r="P159" s="56"/>
      <c r="Q159" s="56"/>
    </row>
    <row r="160" spans="1:17" x14ac:dyDescent="0.2">
      <c r="A160" s="56"/>
      <c r="B160" s="58"/>
      <c r="C160" s="56"/>
      <c r="D160" s="56"/>
      <c r="E160" s="56"/>
      <c r="F160" s="56"/>
      <c r="G160" s="56"/>
      <c r="H160" s="56"/>
      <c r="I160" s="56"/>
      <c r="J160" s="56"/>
      <c r="L160" s="56"/>
      <c r="M160" s="56"/>
      <c r="N160" s="56"/>
      <c r="O160" s="56"/>
      <c r="P160" s="56"/>
      <c r="Q160" s="56"/>
    </row>
    <row r="161" spans="1:17" x14ac:dyDescent="0.2">
      <c r="A161" s="56"/>
      <c r="B161" s="58"/>
      <c r="C161" s="56"/>
      <c r="D161" s="56"/>
      <c r="E161" s="56"/>
      <c r="F161" s="56"/>
      <c r="G161" s="56"/>
      <c r="H161" s="56"/>
      <c r="I161" s="56"/>
      <c r="J161" s="56"/>
      <c r="L161" s="56"/>
      <c r="M161" s="56"/>
      <c r="N161" s="56"/>
      <c r="O161" s="56"/>
      <c r="P161" s="56"/>
      <c r="Q161" s="56"/>
    </row>
    <row r="162" spans="1:17" x14ac:dyDescent="0.2">
      <c r="A162" s="56"/>
      <c r="B162" s="58"/>
      <c r="C162" s="56"/>
      <c r="D162" s="56"/>
      <c r="E162" s="56"/>
      <c r="F162" s="56"/>
      <c r="G162" s="56"/>
      <c r="H162" s="56"/>
      <c r="I162" s="56"/>
      <c r="J162" s="56"/>
      <c r="L162" s="56"/>
      <c r="M162" s="56"/>
      <c r="N162" s="56"/>
      <c r="O162" s="56"/>
      <c r="P162" s="56"/>
      <c r="Q162" s="56"/>
    </row>
    <row r="163" spans="1:17" x14ac:dyDescent="0.2">
      <c r="A163" s="56"/>
      <c r="B163" s="58"/>
      <c r="C163" s="56"/>
      <c r="D163" s="56"/>
      <c r="E163" s="56"/>
      <c r="F163" s="56"/>
      <c r="G163" s="56"/>
      <c r="H163" s="56"/>
      <c r="I163" s="56"/>
      <c r="J163" s="56"/>
      <c r="L163" s="56"/>
      <c r="M163" s="56"/>
      <c r="N163" s="56"/>
      <c r="O163" s="56"/>
      <c r="P163" s="56"/>
      <c r="Q163" s="56"/>
    </row>
    <row r="164" spans="1:17" x14ac:dyDescent="0.2">
      <c r="A164" s="56"/>
      <c r="B164" s="58"/>
      <c r="C164" s="56"/>
      <c r="D164" s="56"/>
      <c r="E164" s="56"/>
      <c r="F164" s="56"/>
      <c r="G164" s="56"/>
      <c r="H164" s="56"/>
      <c r="I164" s="56"/>
      <c r="J164" s="56"/>
      <c r="L164" s="56"/>
      <c r="M164" s="56"/>
      <c r="N164" s="56"/>
      <c r="O164" s="56"/>
      <c r="P164" s="56"/>
      <c r="Q164" s="56"/>
    </row>
    <row r="165" spans="1:17" x14ac:dyDescent="0.2">
      <c r="A165" s="56"/>
      <c r="B165" s="58"/>
      <c r="C165" s="56"/>
      <c r="D165" s="56"/>
      <c r="E165" s="56"/>
      <c r="F165" s="56"/>
      <c r="G165" s="56"/>
      <c r="H165" s="56"/>
      <c r="I165" s="56"/>
      <c r="J165" s="56"/>
      <c r="L165" s="56"/>
      <c r="M165" s="56"/>
      <c r="N165" s="56"/>
      <c r="O165" s="56"/>
      <c r="P165" s="56"/>
      <c r="Q165" s="56"/>
    </row>
    <row r="166" spans="1:17" x14ac:dyDescent="0.2">
      <c r="A166" s="56"/>
      <c r="B166" s="58"/>
      <c r="C166" s="56"/>
      <c r="D166" s="56"/>
      <c r="E166" s="56"/>
      <c r="F166" s="56"/>
      <c r="G166" s="56"/>
      <c r="H166" s="56"/>
      <c r="I166" s="56"/>
      <c r="J166" s="56"/>
      <c r="L166" s="56"/>
      <c r="M166" s="56"/>
      <c r="N166" s="56"/>
      <c r="O166" s="56"/>
      <c r="P166" s="56"/>
      <c r="Q166" s="56"/>
    </row>
    <row r="167" spans="1:17" x14ac:dyDescent="0.2">
      <c r="A167" s="56"/>
      <c r="B167" s="58"/>
      <c r="C167" s="56"/>
      <c r="D167" s="56"/>
      <c r="E167" s="56"/>
      <c r="F167" s="56"/>
      <c r="G167" s="56"/>
      <c r="H167" s="56"/>
      <c r="I167" s="56"/>
      <c r="J167" s="56"/>
      <c r="L167" s="56"/>
      <c r="M167" s="56"/>
      <c r="N167" s="56"/>
      <c r="O167" s="56"/>
      <c r="P167" s="56"/>
      <c r="Q167" s="56"/>
    </row>
    <row r="168" spans="1:17" x14ac:dyDescent="0.2">
      <c r="A168" s="56"/>
      <c r="B168" s="58"/>
      <c r="C168" s="56"/>
      <c r="D168" s="56"/>
      <c r="E168" s="56"/>
      <c r="F168" s="56"/>
      <c r="G168" s="56"/>
      <c r="H168" s="56"/>
      <c r="I168" s="56"/>
      <c r="J168" s="56"/>
      <c r="L168" s="56"/>
      <c r="M168" s="56"/>
      <c r="N168" s="56"/>
      <c r="O168" s="56"/>
      <c r="P168" s="56"/>
      <c r="Q168" s="56"/>
    </row>
    <row r="169" spans="1:17" x14ac:dyDescent="0.2">
      <c r="A169" s="56"/>
      <c r="B169" s="58"/>
      <c r="C169" s="56"/>
      <c r="D169" s="56"/>
      <c r="E169" s="56"/>
      <c r="F169" s="56"/>
      <c r="G169" s="56"/>
      <c r="H169" s="56"/>
      <c r="I169" s="56"/>
      <c r="J169" s="56"/>
      <c r="L169" s="56"/>
      <c r="M169" s="56"/>
      <c r="N169" s="56"/>
      <c r="O169" s="56"/>
      <c r="P169" s="56"/>
      <c r="Q169" s="56"/>
    </row>
    <row r="170" spans="1:17" x14ac:dyDescent="0.2">
      <c r="A170" s="56"/>
      <c r="B170" s="58"/>
      <c r="C170" s="56"/>
      <c r="D170" s="56"/>
      <c r="E170" s="56"/>
      <c r="F170" s="56"/>
      <c r="G170" s="56"/>
      <c r="H170" s="56"/>
      <c r="I170" s="56"/>
      <c r="J170" s="56"/>
      <c r="L170" s="56"/>
      <c r="M170" s="56"/>
      <c r="N170" s="56"/>
      <c r="O170" s="56"/>
      <c r="P170" s="56"/>
      <c r="Q170" s="56"/>
    </row>
  </sheetData>
  <mergeCells count="1">
    <mergeCell ref="F6:G6"/>
  </mergeCell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402B7-311E-490B-84E3-1E3DFC061E72}">
  <dimension ref="A2:AG36"/>
  <sheetViews>
    <sheetView topLeftCell="AA1" zoomScale="118" zoomScaleNormal="118" workbookViewId="0">
      <selection activeCell="L31" sqref="L31"/>
    </sheetView>
  </sheetViews>
  <sheetFormatPr baseColWidth="10" defaultColWidth="8.6640625" defaultRowHeight="13" x14ac:dyDescent="0.15"/>
  <cols>
    <col min="1" max="1" width="21.1640625" style="42" bestFit="1" customWidth="1"/>
    <col min="2" max="2" width="22.83203125" style="42" customWidth="1"/>
    <col min="3" max="3" width="31.83203125" style="42" bestFit="1" customWidth="1"/>
    <col min="4" max="4" width="47.6640625" style="42" bestFit="1" customWidth="1"/>
    <col min="5" max="5" width="56.83203125" style="51" customWidth="1"/>
    <col min="6" max="6" width="7" style="42" bestFit="1" customWidth="1"/>
    <col min="7" max="7" width="56.33203125" style="51" customWidth="1"/>
    <col min="8" max="8" width="8.6640625" style="42"/>
    <col min="9" max="12" width="40.83203125" style="42" customWidth="1"/>
    <col min="13" max="13" width="57" style="1" customWidth="1"/>
    <col min="14" max="24" width="40.83203125" style="42" customWidth="1"/>
    <col min="25" max="25" width="50.6640625" style="42" customWidth="1"/>
    <col min="26" max="26" width="77.83203125" style="1" customWidth="1"/>
    <col min="27" max="27" width="8.6640625" style="42"/>
    <col min="28" max="28" width="48" style="42" customWidth="1"/>
    <col min="29" max="29" width="10.83203125" style="42" customWidth="1"/>
    <col min="30" max="30" width="31.33203125" style="42" bestFit="1" customWidth="1"/>
    <col min="31" max="31" width="40.33203125" style="42" bestFit="1" customWidth="1"/>
    <col min="32" max="32" width="52.6640625" style="42" bestFit="1" customWidth="1"/>
    <col min="33" max="33" width="36.6640625" style="42" bestFit="1" customWidth="1"/>
    <col min="34" max="16384" width="8.6640625" style="42"/>
  </cols>
  <sheetData>
    <row r="2" spans="1:33" ht="14" x14ac:dyDescent="0.15">
      <c r="A2" s="40" t="s">
        <v>111</v>
      </c>
      <c r="B2" s="63" t="s">
        <v>68</v>
      </c>
      <c r="C2" s="63" t="s">
        <v>112</v>
      </c>
      <c r="D2" s="63" t="s">
        <v>59</v>
      </c>
      <c r="E2" s="63" t="s">
        <v>55</v>
      </c>
      <c r="F2" s="63" t="s">
        <v>113</v>
      </c>
      <c r="G2" s="63" t="s">
        <v>114</v>
      </c>
      <c r="I2" s="43" t="s">
        <v>54</v>
      </c>
      <c r="J2" s="43" t="s">
        <v>115</v>
      </c>
      <c r="K2" s="43" t="s">
        <v>116</v>
      </c>
      <c r="L2" s="43" t="s">
        <v>117</v>
      </c>
      <c r="M2" s="44" t="s">
        <v>118</v>
      </c>
      <c r="N2" s="43" t="s">
        <v>119</v>
      </c>
      <c r="O2" s="43" t="s">
        <v>120</v>
      </c>
      <c r="P2" s="43" t="s">
        <v>121</v>
      </c>
      <c r="Q2" s="43" t="s">
        <v>122</v>
      </c>
      <c r="R2" s="43" t="s">
        <v>123</v>
      </c>
      <c r="S2" s="43" t="s">
        <v>124</v>
      </c>
      <c r="T2" s="43" t="s">
        <v>125</v>
      </c>
      <c r="U2" s="43" t="s">
        <v>126</v>
      </c>
      <c r="V2" s="43" t="s">
        <v>127</v>
      </c>
      <c r="W2" s="43" t="s">
        <v>128</v>
      </c>
      <c r="X2" s="43" t="s">
        <v>129</v>
      </c>
      <c r="Y2" s="43" t="s">
        <v>130</v>
      </c>
      <c r="Z2" s="44" t="s">
        <v>131</v>
      </c>
      <c r="AB2" s="45" t="s">
        <v>112</v>
      </c>
      <c r="AC2" s="46" t="s">
        <v>132</v>
      </c>
      <c r="AD2" s="63" t="s">
        <v>55</v>
      </c>
      <c r="AE2" s="63" t="s">
        <v>274</v>
      </c>
      <c r="AF2" s="63" t="s">
        <v>275</v>
      </c>
      <c r="AG2" s="63" t="s">
        <v>276</v>
      </c>
    </row>
    <row r="3" spans="1:33" ht="14" x14ac:dyDescent="0.15">
      <c r="A3" s="40" t="s">
        <v>54</v>
      </c>
      <c r="B3" s="64" t="s">
        <v>54</v>
      </c>
      <c r="C3" s="67" t="s">
        <v>54</v>
      </c>
      <c r="D3" s="40" t="s">
        <v>54</v>
      </c>
      <c r="E3" s="41" t="s">
        <v>54</v>
      </c>
      <c r="F3" s="40" t="s">
        <v>54</v>
      </c>
      <c r="G3" s="41" t="s">
        <v>54</v>
      </c>
      <c r="I3" s="43" t="s">
        <v>54</v>
      </c>
      <c r="J3" s="43" t="s">
        <v>54</v>
      </c>
      <c r="K3" s="43" t="s">
        <v>54</v>
      </c>
      <c r="L3" s="43" t="s">
        <v>54</v>
      </c>
      <c r="M3" s="47" t="s">
        <v>54</v>
      </c>
      <c r="N3" s="43" t="s">
        <v>54</v>
      </c>
      <c r="O3" s="43" t="s">
        <v>54</v>
      </c>
      <c r="P3" s="43" t="s">
        <v>54</v>
      </c>
      <c r="Q3" s="43" t="s">
        <v>54</v>
      </c>
      <c r="R3" s="43" t="s">
        <v>54</v>
      </c>
      <c r="S3" s="43" t="s">
        <v>54</v>
      </c>
      <c r="T3" s="43" t="s">
        <v>54</v>
      </c>
      <c r="U3" s="43" t="s">
        <v>54</v>
      </c>
      <c r="V3" s="43" t="s">
        <v>54</v>
      </c>
      <c r="W3" s="43" t="s">
        <v>54</v>
      </c>
      <c r="X3" s="43" t="s">
        <v>54</v>
      </c>
      <c r="Y3" s="43" t="s">
        <v>54</v>
      </c>
      <c r="Z3" s="48" t="s">
        <v>54</v>
      </c>
      <c r="AB3" s="49" t="s">
        <v>133</v>
      </c>
      <c r="AC3" s="50" t="s">
        <v>134</v>
      </c>
      <c r="AD3" s="64" t="s">
        <v>54</v>
      </c>
      <c r="AE3" s="64" t="s">
        <v>54</v>
      </c>
      <c r="AF3" s="64" t="s">
        <v>54</v>
      </c>
      <c r="AG3" s="64" t="s">
        <v>54</v>
      </c>
    </row>
    <row r="4" spans="1:33" ht="40" x14ac:dyDescent="0.2">
      <c r="A4" s="42" t="s">
        <v>135</v>
      </c>
      <c r="B4" s="1" t="s">
        <v>268</v>
      </c>
      <c r="C4" s="42" t="s">
        <v>133</v>
      </c>
      <c r="D4" s="42" t="s">
        <v>136</v>
      </c>
      <c r="E4" s="51" t="s">
        <v>137</v>
      </c>
      <c r="F4" s="42" t="s">
        <v>138</v>
      </c>
      <c r="G4" s="51" t="s">
        <v>139</v>
      </c>
      <c r="I4" s="9" t="s">
        <v>140</v>
      </c>
      <c r="J4" s="9" t="s">
        <v>119</v>
      </c>
      <c r="K4" s="9" t="s">
        <v>119</v>
      </c>
      <c r="L4" s="9" t="s">
        <v>124</v>
      </c>
      <c r="M4" s="1" t="s">
        <v>119</v>
      </c>
      <c r="N4" s="52" t="s">
        <v>141</v>
      </c>
      <c r="O4" s="52" t="s">
        <v>142</v>
      </c>
      <c r="P4" s="52" t="s">
        <v>143</v>
      </c>
      <c r="Q4" s="52" t="s">
        <v>144</v>
      </c>
      <c r="R4" s="52" t="s">
        <v>145</v>
      </c>
      <c r="S4" s="9" t="s">
        <v>146</v>
      </c>
      <c r="T4" s="9" t="s">
        <v>147</v>
      </c>
      <c r="U4" s="9" t="s">
        <v>148</v>
      </c>
      <c r="V4" s="9" t="s">
        <v>149</v>
      </c>
      <c r="W4" s="9" t="s">
        <v>150</v>
      </c>
      <c r="X4" s="9" t="s">
        <v>151</v>
      </c>
      <c r="Y4" s="9" t="s">
        <v>152</v>
      </c>
      <c r="Z4" s="2" t="s">
        <v>153</v>
      </c>
      <c r="AB4" s="53" t="s">
        <v>285</v>
      </c>
      <c r="AC4" s="50" t="s">
        <v>154</v>
      </c>
      <c r="AD4" s="55" t="s">
        <v>277</v>
      </c>
      <c r="AE4" s="65" t="s">
        <v>278</v>
      </c>
      <c r="AF4" s="66" t="s">
        <v>279</v>
      </c>
      <c r="AG4" s="66" t="s">
        <v>280</v>
      </c>
    </row>
    <row r="5" spans="1:33" ht="27" x14ac:dyDescent="0.2">
      <c r="A5" s="42" t="s">
        <v>155</v>
      </c>
      <c r="B5" s="1" t="s">
        <v>269</v>
      </c>
      <c r="C5" s="51" t="s">
        <v>285</v>
      </c>
      <c r="D5" s="42" t="s">
        <v>156</v>
      </c>
      <c r="E5" s="51" t="s">
        <v>157</v>
      </c>
      <c r="F5" s="42" t="s">
        <v>158</v>
      </c>
      <c r="G5" s="51" t="s">
        <v>159</v>
      </c>
      <c r="I5" s="9" t="s">
        <v>160</v>
      </c>
      <c r="J5" s="9" t="s">
        <v>120</v>
      </c>
      <c r="K5" s="9" t="s">
        <v>120</v>
      </c>
      <c r="L5" s="9" t="s">
        <v>125</v>
      </c>
      <c r="M5" s="1" t="s">
        <v>120</v>
      </c>
      <c r="N5" s="52" t="s">
        <v>161</v>
      </c>
      <c r="O5" s="52" t="s">
        <v>162</v>
      </c>
      <c r="P5" s="52" t="s">
        <v>163</v>
      </c>
      <c r="Q5" s="52" t="s">
        <v>164</v>
      </c>
      <c r="R5" s="52" t="s">
        <v>165</v>
      </c>
      <c r="S5" s="9" t="s">
        <v>166</v>
      </c>
      <c r="T5" s="9" t="s">
        <v>167</v>
      </c>
      <c r="U5" s="9" t="s">
        <v>168</v>
      </c>
      <c r="V5" s="9" t="s">
        <v>169</v>
      </c>
      <c r="W5" s="9" t="s">
        <v>170</v>
      </c>
      <c r="X5" s="9" t="s">
        <v>171</v>
      </c>
      <c r="Y5" s="9" t="s">
        <v>172</v>
      </c>
      <c r="Z5" s="2"/>
      <c r="AB5" s="49" t="s">
        <v>173</v>
      </c>
      <c r="AC5" s="50" t="s">
        <v>134</v>
      </c>
      <c r="AD5" s="55" t="s">
        <v>281</v>
      </c>
      <c r="AE5" s="66" t="s">
        <v>282</v>
      </c>
      <c r="AF5" s="65" t="s">
        <v>283</v>
      </c>
      <c r="AG5" s="66"/>
    </row>
    <row r="6" spans="1:33" ht="53" x14ac:dyDescent="0.2">
      <c r="A6" s="42" t="s">
        <v>174</v>
      </c>
      <c r="B6" s="1" t="s">
        <v>270</v>
      </c>
      <c r="C6" s="42" t="s">
        <v>173</v>
      </c>
      <c r="D6" s="42" t="s">
        <v>175</v>
      </c>
      <c r="E6" s="51" t="s">
        <v>176</v>
      </c>
      <c r="G6" s="51" t="s">
        <v>177</v>
      </c>
      <c r="I6" s="9" t="s">
        <v>117</v>
      </c>
      <c r="J6" s="9" t="s">
        <v>121</v>
      </c>
      <c r="K6" s="9" t="s">
        <v>121</v>
      </c>
      <c r="L6" s="9" t="s">
        <v>126</v>
      </c>
      <c r="M6" s="1" t="s">
        <v>121</v>
      </c>
      <c r="N6" s="52" t="s">
        <v>178</v>
      </c>
      <c r="O6" s="52" t="s">
        <v>179</v>
      </c>
      <c r="P6" s="52" t="s">
        <v>180</v>
      </c>
      <c r="Q6" s="52" t="s">
        <v>181</v>
      </c>
      <c r="R6" s="52" t="s">
        <v>182</v>
      </c>
      <c r="S6" s="9" t="s">
        <v>183</v>
      </c>
      <c r="T6" s="9" t="s">
        <v>184</v>
      </c>
      <c r="U6" s="9" t="s">
        <v>185</v>
      </c>
      <c r="V6" s="9"/>
      <c r="W6" s="9" t="s">
        <v>186</v>
      </c>
      <c r="X6" s="9" t="s">
        <v>187</v>
      </c>
      <c r="Y6" s="9" t="s">
        <v>188</v>
      </c>
      <c r="Z6" s="2"/>
      <c r="AB6" s="49" t="s">
        <v>189</v>
      </c>
      <c r="AC6" s="50" t="s">
        <v>154</v>
      </c>
      <c r="AD6" s="55" t="s">
        <v>284</v>
      </c>
      <c r="AE6" s="1"/>
      <c r="AF6" s="1"/>
      <c r="AG6" s="1"/>
    </row>
    <row r="7" spans="1:33" ht="52" x14ac:dyDescent="0.15">
      <c r="C7" s="42" t="s">
        <v>189</v>
      </c>
      <c r="D7" s="42" t="s">
        <v>190</v>
      </c>
      <c r="E7" s="51" t="s">
        <v>191</v>
      </c>
      <c r="G7" s="51" t="s">
        <v>192</v>
      </c>
      <c r="I7" s="9"/>
      <c r="J7" s="9" t="s">
        <v>122</v>
      </c>
      <c r="K7" s="9" t="s">
        <v>122</v>
      </c>
      <c r="L7" s="9" t="s">
        <v>127</v>
      </c>
      <c r="M7" s="1" t="s">
        <v>122</v>
      </c>
      <c r="N7" s="52" t="s">
        <v>193</v>
      </c>
      <c r="O7" s="52" t="s">
        <v>194</v>
      </c>
      <c r="P7" s="52" t="s">
        <v>195</v>
      </c>
      <c r="Q7" s="52" t="s">
        <v>196</v>
      </c>
      <c r="R7" s="52" t="s">
        <v>197</v>
      </c>
      <c r="S7" s="9"/>
      <c r="T7" s="9"/>
      <c r="U7" s="9"/>
      <c r="V7" s="9"/>
      <c r="W7" s="9"/>
      <c r="X7" s="9"/>
      <c r="Y7" s="9"/>
      <c r="AB7" s="49" t="s">
        <v>296</v>
      </c>
      <c r="AC7" s="50" t="s">
        <v>154</v>
      </c>
    </row>
    <row r="8" spans="1:33" ht="39" x14ac:dyDescent="0.15">
      <c r="C8" s="42" t="s">
        <v>296</v>
      </c>
      <c r="D8" s="42" t="s">
        <v>198</v>
      </c>
      <c r="E8" s="51" t="s">
        <v>199</v>
      </c>
      <c r="G8" s="51" t="s">
        <v>200</v>
      </c>
      <c r="I8" s="9"/>
      <c r="J8" s="9" t="s">
        <v>123</v>
      </c>
      <c r="K8" s="9" t="s">
        <v>123</v>
      </c>
      <c r="L8" s="9" t="s">
        <v>128</v>
      </c>
      <c r="M8" s="1" t="s">
        <v>123</v>
      </c>
      <c r="N8" s="52" t="s">
        <v>201</v>
      </c>
      <c r="O8" s="52" t="s">
        <v>202</v>
      </c>
      <c r="P8" s="52" t="s">
        <v>203</v>
      </c>
      <c r="Q8" s="52" t="s">
        <v>204</v>
      </c>
      <c r="R8" s="52" t="s">
        <v>205</v>
      </c>
      <c r="S8" s="9"/>
      <c r="T8" s="9"/>
      <c r="U8" s="9"/>
      <c r="V8" s="9"/>
      <c r="W8" s="9"/>
      <c r="X8" s="9"/>
      <c r="Y8" s="9"/>
      <c r="Z8" s="42"/>
      <c r="AB8" s="49" t="s">
        <v>287</v>
      </c>
      <c r="AC8" s="50" t="s">
        <v>154</v>
      </c>
    </row>
    <row r="9" spans="1:33" ht="52" x14ac:dyDescent="0.15">
      <c r="C9" s="42" t="s">
        <v>287</v>
      </c>
      <c r="D9" s="42" t="s">
        <v>206</v>
      </c>
      <c r="E9" s="51" t="s">
        <v>207</v>
      </c>
      <c r="G9" s="51" t="s">
        <v>208</v>
      </c>
      <c r="I9" s="9"/>
      <c r="J9" s="9"/>
      <c r="K9" s="9" t="s">
        <v>124</v>
      </c>
      <c r="L9" s="9" t="s">
        <v>129</v>
      </c>
      <c r="M9" s="1" t="s">
        <v>124</v>
      </c>
      <c r="N9" s="52" t="s">
        <v>209</v>
      </c>
      <c r="O9" s="52" t="s">
        <v>210</v>
      </c>
      <c r="P9" s="52" t="s">
        <v>211</v>
      </c>
      <c r="Q9" s="52" t="s">
        <v>212</v>
      </c>
      <c r="R9" s="52" t="s">
        <v>213</v>
      </c>
      <c r="S9" s="9"/>
      <c r="T9" s="9"/>
      <c r="U9" s="9"/>
      <c r="V9" s="9"/>
      <c r="W9" s="9"/>
      <c r="X9" s="9"/>
      <c r="Y9" s="9"/>
      <c r="Z9" s="42"/>
      <c r="AB9" s="49" t="s">
        <v>288</v>
      </c>
      <c r="AC9" s="50" t="s">
        <v>229</v>
      </c>
    </row>
    <row r="10" spans="1:33" ht="26" x14ac:dyDescent="0.15">
      <c r="C10" s="42" t="s">
        <v>288</v>
      </c>
      <c r="D10" s="42" t="s">
        <v>214</v>
      </c>
      <c r="E10" s="51" t="s">
        <v>215</v>
      </c>
      <c r="G10" s="51" t="s">
        <v>216</v>
      </c>
      <c r="I10" s="9"/>
      <c r="J10" s="9"/>
      <c r="K10" s="9" t="s">
        <v>125</v>
      </c>
      <c r="L10" s="9" t="s">
        <v>130</v>
      </c>
      <c r="M10" s="1" t="s">
        <v>125</v>
      </c>
      <c r="N10" s="52" t="s">
        <v>217</v>
      </c>
      <c r="O10" s="52" t="s">
        <v>218</v>
      </c>
      <c r="P10" s="52" t="s">
        <v>219</v>
      </c>
      <c r="Q10" s="52" t="s">
        <v>220</v>
      </c>
      <c r="R10" s="9" t="s">
        <v>221</v>
      </c>
      <c r="S10" s="9"/>
      <c r="T10" s="9"/>
      <c r="U10" s="9"/>
      <c r="V10" s="9"/>
      <c r="W10" s="9"/>
      <c r="X10" s="9"/>
      <c r="Y10" s="9"/>
      <c r="Z10" s="42"/>
      <c r="AB10" s="49" t="s">
        <v>289</v>
      </c>
      <c r="AC10" s="50" t="s">
        <v>154</v>
      </c>
    </row>
    <row r="11" spans="1:33" ht="40" x14ac:dyDescent="0.2">
      <c r="C11" s="42" t="s">
        <v>289</v>
      </c>
      <c r="D11" s="42" t="s">
        <v>222</v>
      </c>
      <c r="E11" s="51" t="s">
        <v>223</v>
      </c>
      <c r="G11" s="51" t="s">
        <v>224</v>
      </c>
      <c r="I11" s="9"/>
      <c r="J11" s="9"/>
      <c r="K11" s="9" t="s">
        <v>126</v>
      </c>
      <c r="L11" s="9"/>
      <c r="M11" s="1" t="s">
        <v>126</v>
      </c>
      <c r="N11" s="52" t="s">
        <v>225</v>
      </c>
      <c r="O11" s="54" t="s">
        <v>226</v>
      </c>
      <c r="P11" s="52" t="s">
        <v>227</v>
      </c>
      <c r="Q11" s="55" t="s">
        <v>228</v>
      </c>
      <c r="R11" s="9"/>
      <c r="S11" s="9"/>
      <c r="T11" s="9"/>
      <c r="U11" s="9"/>
      <c r="V11" s="9"/>
      <c r="W11" s="9"/>
      <c r="X11" s="9"/>
      <c r="Y11" s="9"/>
      <c r="Z11" s="42"/>
      <c r="AB11" s="49" t="s">
        <v>290</v>
      </c>
      <c r="AC11" s="50" t="s">
        <v>154</v>
      </c>
    </row>
    <row r="12" spans="1:33" ht="26" x14ac:dyDescent="0.15">
      <c r="C12" s="42" t="s">
        <v>290</v>
      </c>
      <c r="D12" s="42" t="s">
        <v>230</v>
      </c>
      <c r="G12" s="51" t="s">
        <v>231</v>
      </c>
      <c r="I12" s="9"/>
      <c r="J12" s="9"/>
      <c r="K12" s="9" t="s">
        <v>127</v>
      </c>
      <c r="L12" s="9"/>
      <c r="M12" s="1" t="s">
        <v>127</v>
      </c>
      <c r="N12" s="52" t="s">
        <v>232</v>
      </c>
      <c r="O12" s="9" t="s">
        <v>233</v>
      </c>
      <c r="P12" s="52" t="s">
        <v>234</v>
      </c>
      <c r="Q12" s="9"/>
      <c r="R12" s="9"/>
      <c r="S12" s="9"/>
      <c r="T12" s="9"/>
      <c r="U12" s="9"/>
      <c r="V12" s="9"/>
      <c r="W12" s="9"/>
      <c r="X12" s="9"/>
      <c r="Y12" s="9"/>
      <c r="Z12" s="42"/>
      <c r="AB12" s="49" t="s">
        <v>291</v>
      </c>
      <c r="AC12" s="50" t="s">
        <v>154</v>
      </c>
    </row>
    <row r="13" spans="1:33" ht="39" x14ac:dyDescent="0.15">
      <c r="C13" s="42" t="s">
        <v>291</v>
      </c>
      <c r="G13" s="51" t="s">
        <v>235</v>
      </c>
      <c r="I13" s="9"/>
      <c r="J13" s="9"/>
      <c r="K13" s="9" t="s">
        <v>128</v>
      </c>
      <c r="L13" s="9"/>
      <c r="M13" s="1" t="s">
        <v>128</v>
      </c>
      <c r="N13" s="52" t="s">
        <v>236</v>
      </c>
      <c r="O13" s="9"/>
      <c r="P13" s="54" t="s">
        <v>237</v>
      </c>
      <c r="Q13" s="9"/>
      <c r="R13" s="9"/>
      <c r="S13" s="9"/>
      <c r="T13" s="9"/>
      <c r="U13" s="9"/>
      <c r="V13" s="9"/>
      <c r="W13" s="9"/>
      <c r="X13" s="9"/>
      <c r="Y13" s="9"/>
      <c r="Z13" s="42"/>
      <c r="AB13" s="49" t="s">
        <v>292</v>
      </c>
      <c r="AC13" s="50" t="s">
        <v>154</v>
      </c>
    </row>
    <row r="14" spans="1:33" ht="26" x14ac:dyDescent="0.15">
      <c r="C14" s="42" t="s">
        <v>292</v>
      </c>
      <c r="G14" s="51" t="s">
        <v>238</v>
      </c>
      <c r="I14" s="9"/>
      <c r="J14" s="9"/>
      <c r="K14" s="9" t="s">
        <v>129</v>
      </c>
      <c r="L14" s="9"/>
      <c r="M14" s="1" t="s">
        <v>129</v>
      </c>
      <c r="N14" s="52" t="s">
        <v>239</v>
      </c>
      <c r="O14" s="9"/>
      <c r="P14" s="54" t="s">
        <v>240</v>
      </c>
      <c r="Q14" s="9"/>
      <c r="R14" s="9"/>
      <c r="S14" s="9"/>
      <c r="T14" s="9"/>
      <c r="U14" s="9"/>
      <c r="V14" s="9"/>
      <c r="W14" s="9"/>
      <c r="X14" s="9"/>
      <c r="Y14" s="9"/>
      <c r="AB14" s="49" t="s">
        <v>54</v>
      </c>
      <c r="AC14" s="49" t="str">
        <f>" "</f>
        <v xml:space="preserve"> </v>
      </c>
    </row>
    <row r="15" spans="1:33" ht="26" x14ac:dyDescent="0.15">
      <c r="G15" s="51" t="s">
        <v>241</v>
      </c>
      <c r="I15" s="9"/>
      <c r="J15" s="9"/>
      <c r="K15" s="9" t="s">
        <v>130</v>
      </c>
      <c r="L15" s="9"/>
      <c r="M15" s="1" t="s">
        <v>130</v>
      </c>
      <c r="N15" s="52" t="s">
        <v>242</v>
      </c>
      <c r="O15" s="9"/>
      <c r="P15" s="54" t="s">
        <v>243</v>
      </c>
      <c r="Q15" s="9"/>
      <c r="R15" s="9"/>
      <c r="S15" s="9"/>
      <c r="T15" s="9"/>
      <c r="U15" s="9"/>
      <c r="V15" s="9"/>
      <c r="W15" s="9"/>
      <c r="X15" s="9"/>
      <c r="Y15" s="9"/>
    </row>
    <row r="16" spans="1:33" ht="26" x14ac:dyDescent="0.15">
      <c r="G16" s="51" t="s">
        <v>244</v>
      </c>
      <c r="I16" s="9"/>
      <c r="J16" s="9"/>
      <c r="K16" s="9"/>
      <c r="L16" s="9"/>
      <c r="M16" s="3" t="s">
        <v>131</v>
      </c>
      <c r="N16" s="52" t="s">
        <v>245</v>
      </c>
      <c r="O16" s="9"/>
      <c r="P16" s="9" t="s">
        <v>246</v>
      </c>
      <c r="Q16" s="9"/>
      <c r="R16" s="9"/>
      <c r="S16" s="9"/>
      <c r="T16" s="9"/>
      <c r="U16" s="9"/>
      <c r="V16" s="9"/>
      <c r="W16" s="9"/>
      <c r="X16" s="9"/>
      <c r="Y16" s="9"/>
    </row>
    <row r="17" spans="7:25" ht="16" x14ac:dyDescent="0.15">
      <c r="G17" s="51" t="s">
        <v>247</v>
      </c>
      <c r="I17" s="9"/>
      <c r="J17" s="9"/>
      <c r="K17" s="9"/>
      <c r="L17" s="9"/>
      <c r="N17" s="52" t="s">
        <v>248</v>
      </c>
      <c r="O17" s="9"/>
      <c r="P17" s="9"/>
      <c r="Q17" s="9"/>
      <c r="R17" s="9"/>
      <c r="S17" s="9"/>
      <c r="T17" s="9"/>
      <c r="U17" s="9"/>
      <c r="V17" s="9"/>
      <c r="W17" s="9"/>
      <c r="X17" s="9"/>
      <c r="Y17" s="9"/>
    </row>
    <row r="18" spans="7:25" ht="26" x14ac:dyDescent="0.15">
      <c r="G18" s="51" t="s">
        <v>249</v>
      </c>
      <c r="I18" s="9"/>
      <c r="J18" s="9"/>
      <c r="K18" s="9"/>
      <c r="L18" s="9"/>
      <c r="N18" s="52" t="s">
        <v>250</v>
      </c>
      <c r="O18" s="9"/>
      <c r="P18" s="9"/>
      <c r="Q18" s="9"/>
      <c r="R18" s="9"/>
      <c r="S18" s="9"/>
      <c r="T18" s="9"/>
      <c r="U18" s="9"/>
      <c r="V18" s="9"/>
      <c r="W18" s="9"/>
      <c r="X18" s="9"/>
      <c r="Y18" s="9"/>
    </row>
    <row r="19" spans="7:25" ht="26" x14ac:dyDescent="0.15">
      <c r="G19" s="51" t="s">
        <v>251</v>
      </c>
      <c r="I19" s="9"/>
      <c r="J19" s="9"/>
      <c r="K19" s="9"/>
      <c r="L19" s="9"/>
      <c r="N19" s="52" t="s">
        <v>252</v>
      </c>
      <c r="O19" s="9"/>
      <c r="P19" s="9"/>
      <c r="Q19" s="9"/>
      <c r="R19" s="9"/>
      <c r="S19" s="9"/>
      <c r="T19" s="9"/>
      <c r="U19" s="9"/>
      <c r="V19" s="9"/>
      <c r="W19" s="9"/>
      <c r="X19" s="9"/>
      <c r="Y19" s="9"/>
    </row>
    <row r="20" spans="7:25" ht="16" x14ac:dyDescent="0.15">
      <c r="G20" s="51" t="s">
        <v>253</v>
      </c>
      <c r="I20" s="9"/>
      <c r="J20" s="9"/>
      <c r="K20" s="9"/>
      <c r="L20" s="9"/>
      <c r="N20" s="52" t="s">
        <v>254</v>
      </c>
      <c r="O20" s="9"/>
      <c r="P20" s="9"/>
      <c r="Q20" s="9"/>
      <c r="R20" s="9"/>
      <c r="S20" s="9"/>
      <c r="T20" s="9"/>
      <c r="U20" s="9"/>
      <c r="V20" s="9"/>
      <c r="W20" s="9"/>
      <c r="X20" s="9"/>
      <c r="Y20" s="9"/>
    </row>
    <row r="21" spans="7:25" ht="39" x14ac:dyDescent="0.15">
      <c r="G21" s="51" t="s">
        <v>255</v>
      </c>
      <c r="I21" s="9"/>
      <c r="J21" s="9"/>
      <c r="K21" s="9"/>
      <c r="L21" s="9"/>
      <c r="N21" s="52" t="s">
        <v>256</v>
      </c>
      <c r="O21" s="9"/>
      <c r="P21" s="9"/>
      <c r="Q21" s="9"/>
      <c r="R21" s="9"/>
      <c r="S21" s="9"/>
      <c r="T21" s="9"/>
      <c r="U21" s="9"/>
      <c r="V21" s="9"/>
      <c r="W21" s="9"/>
      <c r="X21" s="9"/>
      <c r="Y21" s="9"/>
    </row>
    <row r="22" spans="7:25" ht="39" x14ac:dyDescent="0.15">
      <c r="G22" s="51" t="s">
        <v>257</v>
      </c>
      <c r="I22" s="9"/>
      <c r="J22" s="9"/>
      <c r="K22" s="9"/>
      <c r="L22" s="9"/>
      <c r="N22" s="52" t="s">
        <v>258</v>
      </c>
      <c r="O22" s="9"/>
      <c r="P22" s="9"/>
      <c r="Q22" s="9"/>
      <c r="R22" s="9"/>
      <c r="S22" s="9"/>
      <c r="T22" s="9"/>
      <c r="U22" s="9"/>
      <c r="V22" s="9"/>
      <c r="W22" s="9"/>
      <c r="X22" s="9"/>
      <c r="Y22" s="9"/>
    </row>
    <row r="23" spans="7:25" ht="39" x14ac:dyDescent="0.15">
      <c r="G23" s="51" t="s">
        <v>259</v>
      </c>
      <c r="I23" s="9"/>
      <c r="J23" s="9"/>
      <c r="K23" s="9"/>
      <c r="L23" s="9"/>
      <c r="N23" s="52" t="s">
        <v>260</v>
      </c>
      <c r="O23" s="9"/>
      <c r="P23" s="9"/>
      <c r="Q23" s="9"/>
      <c r="R23" s="9"/>
      <c r="S23" s="9"/>
      <c r="T23" s="9"/>
      <c r="U23" s="9"/>
      <c r="V23" s="9"/>
      <c r="W23" s="9"/>
      <c r="X23" s="9"/>
      <c r="Y23" s="9"/>
    </row>
    <row r="24" spans="7:25" ht="16" x14ac:dyDescent="0.15">
      <c r="G24" s="51" t="s">
        <v>261</v>
      </c>
      <c r="I24" s="9"/>
      <c r="J24" s="9"/>
      <c r="K24" s="9"/>
      <c r="L24" s="9"/>
      <c r="N24" s="52" t="s">
        <v>262</v>
      </c>
      <c r="O24" s="9"/>
      <c r="P24" s="9"/>
      <c r="Q24" s="9"/>
      <c r="R24" s="9"/>
      <c r="S24" s="9"/>
      <c r="T24" s="9"/>
      <c r="U24" s="9"/>
      <c r="V24" s="9"/>
      <c r="W24" s="9"/>
      <c r="X24" s="9"/>
      <c r="Y24" s="9"/>
    </row>
    <row r="25" spans="7:25" ht="16" x14ac:dyDescent="0.15">
      <c r="I25" s="9"/>
      <c r="J25" s="9"/>
      <c r="K25" s="9"/>
      <c r="L25" s="9"/>
      <c r="N25" s="52" t="s">
        <v>263</v>
      </c>
      <c r="O25" s="9"/>
      <c r="P25" s="9"/>
      <c r="Q25" s="9"/>
      <c r="R25" s="9"/>
      <c r="S25" s="9"/>
      <c r="T25" s="9"/>
      <c r="U25" s="9"/>
      <c r="V25" s="9"/>
      <c r="W25" s="9"/>
      <c r="X25" s="9"/>
      <c r="Y25" s="9"/>
    </row>
    <row r="26" spans="7:25" ht="16" x14ac:dyDescent="0.15">
      <c r="I26" s="9"/>
      <c r="J26" s="9"/>
      <c r="K26" s="9"/>
      <c r="L26" s="9"/>
      <c r="N26" s="52" t="s">
        <v>264</v>
      </c>
      <c r="O26" s="9"/>
      <c r="P26" s="9"/>
      <c r="Q26" s="9"/>
      <c r="R26" s="9"/>
      <c r="S26" s="9"/>
      <c r="T26" s="9"/>
      <c r="U26" s="9"/>
      <c r="V26" s="9"/>
      <c r="W26" s="9"/>
      <c r="X26" s="9"/>
      <c r="Y26" s="9"/>
    </row>
    <row r="27" spans="7:25" ht="16" x14ac:dyDescent="0.15">
      <c r="I27" s="9"/>
      <c r="J27" s="9"/>
      <c r="K27" s="9"/>
      <c r="L27" s="9"/>
      <c r="N27" s="52" t="s">
        <v>265</v>
      </c>
      <c r="O27" s="9"/>
      <c r="P27" s="9"/>
      <c r="Q27" s="9"/>
      <c r="R27" s="9"/>
      <c r="S27" s="9"/>
      <c r="T27" s="9"/>
      <c r="U27" s="9"/>
      <c r="V27" s="9"/>
      <c r="W27" s="9"/>
      <c r="X27" s="9"/>
      <c r="Y27" s="9"/>
    </row>
    <row r="28" spans="7:25" ht="14" x14ac:dyDescent="0.15">
      <c r="I28" s="9"/>
      <c r="J28" s="9"/>
      <c r="K28" s="9"/>
      <c r="L28" s="9"/>
      <c r="N28" s="54" t="s">
        <v>266</v>
      </c>
      <c r="O28" s="9"/>
      <c r="P28" s="9"/>
      <c r="Q28" s="9"/>
      <c r="R28" s="9"/>
      <c r="S28" s="9"/>
      <c r="T28" s="9"/>
      <c r="U28" s="9"/>
      <c r="V28" s="9"/>
      <c r="W28" s="9"/>
      <c r="X28" s="9"/>
      <c r="Y28" s="9"/>
    </row>
    <row r="29" spans="7:25" ht="14" x14ac:dyDescent="0.15">
      <c r="N29" s="9" t="s">
        <v>267</v>
      </c>
      <c r="O29" s="9"/>
      <c r="P29" s="9"/>
      <c r="Q29" s="9"/>
      <c r="R29" s="9"/>
    </row>
    <row r="30" spans="7:25" ht="14" x14ac:dyDescent="0.15">
      <c r="N30" s="9"/>
      <c r="O30" s="9"/>
      <c r="P30" s="9"/>
      <c r="Q30" s="9"/>
      <c r="R30" s="9"/>
    </row>
    <row r="31" spans="7:25" ht="14" x14ac:dyDescent="0.15">
      <c r="N31" s="9"/>
      <c r="O31" s="9"/>
      <c r="P31" s="9"/>
      <c r="Q31" s="9"/>
      <c r="R31" s="9"/>
    </row>
    <row r="32" spans="7:25" ht="14" x14ac:dyDescent="0.15">
      <c r="N32" s="9"/>
      <c r="O32" s="9"/>
      <c r="P32" s="9"/>
      <c r="Q32" s="9"/>
      <c r="R32" s="9"/>
    </row>
    <row r="33" spans="14:18" ht="14" x14ac:dyDescent="0.15">
      <c r="N33" s="9"/>
      <c r="O33" s="9"/>
      <c r="P33" s="9"/>
      <c r="Q33" s="9"/>
      <c r="R33" s="9"/>
    </row>
    <row r="34" spans="14:18" ht="14" x14ac:dyDescent="0.15">
      <c r="N34" s="9"/>
      <c r="O34" s="9"/>
      <c r="P34" s="9"/>
      <c r="Q34" s="9"/>
      <c r="R34" s="9"/>
    </row>
    <row r="35" spans="14:18" ht="14" x14ac:dyDescent="0.15">
      <c r="N35" s="9"/>
      <c r="O35" s="9"/>
      <c r="P35" s="9"/>
      <c r="Q35" s="9"/>
      <c r="R35" s="9"/>
    </row>
    <row r="36" spans="14:18" ht="14" x14ac:dyDescent="0.15">
      <c r="N36" s="9"/>
      <c r="O36" s="9"/>
      <c r="P36" s="9"/>
      <c r="Q36" s="9"/>
      <c r="R36" s="9"/>
    </row>
  </sheetData>
  <pageMargins left="0.7" right="0.7" top="0.75" bottom="0.75" header="0.3" footer="0.3"/>
  <pageSetup orientation="portrait" r:id="rId1"/>
  <tableParts count="1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F3CB1EC6E00944994F7721B33041F6" ma:contentTypeVersion="12" ma:contentTypeDescription="Create a new document." ma:contentTypeScope="" ma:versionID="f4ed6ba81e7d608d7d019e2d8c9b44d0">
  <xsd:schema xmlns:xsd="http://www.w3.org/2001/XMLSchema" xmlns:xs="http://www.w3.org/2001/XMLSchema" xmlns:p="http://schemas.microsoft.com/office/2006/metadata/properties" xmlns:ns2="67d7bc05-94f5-47a2-91d2-9fd97d47f530" xmlns:ns3="3c424c9f-9269-474c-b106-fe0f080173b3" targetNamespace="http://schemas.microsoft.com/office/2006/metadata/properties" ma:root="true" ma:fieldsID="a1867d40f28261d238a78074cbceac97" ns2:_="" ns3:_="">
    <xsd:import namespace="67d7bc05-94f5-47a2-91d2-9fd97d47f530"/>
    <xsd:import namespace="3c424c9f-9269-474c-b106-fe0f080173b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d7bc05-94f5-47a2-91d2-9fd97d47f5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13b0b881-3bf5-4493-8d21-dd6cf614d6f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424c9f-9269-474c-b106-fe0f080173b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71c61dd-5c02-4fb8-8cf6-33a47b7c15e3}" ma:internalName="TaxCatchAll" ma:showField="CatchAllData" ma:web="3c424c9f-9269-474c-b106-fe0f080173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c424c9f-9269-474c-b106-fe0f080173b3" xsi:nil="true"/>
    <lcf76f155ced4ddcb4097134ff3c332f xmlns="67d7bc05-94f5-47a2-91d2-9fd97d47f53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5E1BAF7-C72C-4D1A-B7D7-D8300C2097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d7bc05-94f5-47a2-91d2-9fd97d47f530"/>
    <ds:schemaRef ds:uri="3c424c9f-9269-474c-b106-fe0f080173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501B0B-FB79-40A7-B8C1-AD662D2C5BEB}">
  <ds:schemaRefs>
    <ds:schemaRef ds:uri="http://schemas.microsoft.com/sharepoint/v3/contenttype/forms"/>
  </ds:schemaRefs>
</ds:datastoreItem>
</file>

<file path=customXml/itemProps3.xml><?xml version="1.0" encoding="utf-8"?>
<ds:datastoreItem xmlns:ds="http://schemas.openxmlformats.org/officeDocument/2006/customXml" ds:itemID="{A0C5191E-A13E-43CB-85A4-37F8BE396E20}">
  <ds:schemaRefs>
    <ds:schemaRef ds:uri="http://schemas.microsoft.com/office/2006/metadata/properties"/>
    <ds:schemaRef ds:uri="http://schemas.microsoft.com/office/infopath/2007/PartnerControls"/>
    <ds:schemaRef ds:uri="3c424c9f-9269-474c-b106-fe0f080173b3"/>
    <ds:schemaRef ds:uri="67d7bc05-94f5-47a2-91d2-9fd97d47f530"/>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21</vt:i4>
      </vt:variant>
    </vt:vector>
  </HeadingPairs>
  <TitlesOfParts>
    <vt:vector size="28" baseType="lpstr">
      <vt:lpstr>Directions</vt:lpstr>
      <vt:lpstr>1. Eligible costs</vt:lpstr>
      <vt:lpstr>2. Financial details</vt:lpstr>
      <vt:lpstr>3. Funding Requested</vt:lpstr>
      <vt:lpstr>4. Calculation Memory</vt:lpstr>
      <vt:lpstr>5. Amount category</vt:lpstr>
      <vt:lpstr>Lists</vt:lpstr>
      <vt:lpstr>M1_2_A_Trigger_Sustainability_Actions_to_Respond_to_the_Climate_Emergency</vt:lpstr>
      <vt:lpstr>M1_2_B_Promote_the_transformation_of_cities_and_communities_to_make_them_more_sustainable_inclusive_and_prosperous</vt:lpstr>
      <vt:lpstr>M1_2_C_Transform_and_empower_companies_towards_digitalization_the_creation_of_shared_value_and_responsible_innovation</vt:lpstr>
      <vt:lpstr>M1_2_D_Promote_environments_for_human_flourishing</vt:lpstr>
      <vt:lpstr>M1_2_E_Construction_of_a_new_social_contract</vt:lpstr>
      <vt:lpstr>M1_A_Triggering_Sustainability_Actions_to_Respond_to_Climate_Change</vt:lpstr>
      <vt:lpstr>M1_B_Changing_the_Cities_Paradigm_towards_Sustainable_Communities_with_a_Regenerative_and_Inclusive_Culture</vt:lpstr>
      <vt:lpstr>M1_C_Transforming_the_Company_towards_responsible_innovation_and_shared_value_creation</vt:lpstr>
      <vt:lpstr>M1_D_Promoting_Human_flourishing_Environments</vt:lpstr>
      <vt:lpstr>M1_E_The_New_Social_Contract_Construction</vt:lpstr>
      <vt:lpstr>M2_3_C1_Elevate_learning_outcomes_by_transforming_teaching_and_learning_to_be_engaging_and_motivating_using_active_learning_strategies_and_emerging_technologies</vt:lpstr>
      <vt:lpstr>M2_3_C2_Design_effective_competency_based_education_and_lifelong_learning_systems_to_elevate_learning_outcomes</vt:lpstr>
      <vt:lpstr>M2_3_C3_Design_advanced_materials_for_different_applications_to_be_net_zero_emission_and_zero_carbon_footprint</vt:lpstr>
      <vt:lpstr>M2_3_C4_Creation_and_development_of_high_tech_manufacturing_processes_to_accelerate_and_rapidly_scale_up_the_production_of_advanced_materials_with_minimum_impact_in_the_environment</vt:lpstr>
      <vt:lpstr>M2_3_C5_Develop_novel_drugs_foods_advanced_therapies_strategies_and_policies_for_early_detection_prevention_and_reduction_of_prevalence_of_metabolic_disease_and_obesity_in_children</vt:lpstr>
      <vt:lpstr>M2_3_C6_Reduce_the_prevalence_of_excess_weight_and_obesity_in_early_childhood</vt:lpstr>
      <vt:lpstr>M2_3_C7_Propose_public_policy_and_entrepreneurship_to_combat_excess_weight_and_obesity</vt:lpstr>
      <vt:lpstr>SG_T1_Special_category_Synergy_Grants</vt:lpstr>
      <vt:lpstr>Sustainable_Mobility_Challenge</vt:lpstr>
      <vt:lpstr>Waste_Challenge</vt:lpstr>
      <vt:lpstr>Water_Challenge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Sayuri Nallely Villanueva Ríos</dc:creator>
  <cp:keywords/>
  <dc:description/>
  <cp:lastModifiedBy>Verónica Magdalena González García</cp:lastModifiedBy>
  <cp:revision/>
  <dcterms:created xsi:type="dcterms:W3CDTF">2022-06-08T19:43:06Z</dcterms:created>
  <dcterms:modified xsi:type="dcterms:W3CDTF">2023-10-17T19:56:26Z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0x0101002DF3CB1EC6E00944994F7721B33041F6</vt:lpwstr>
  </property>
</Properties>
</file>